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one E\Secteur Prof\Ecole\ArithCo\Changes\"/>
    </mc:Choice>
  </mc:AlternateContent>
  <bookViews>
    <workbookView xWindow="0" yWindow="105" windowWidth="17595" windowHeight="10995"/>
  </bookViews>
  <sheets>
    <sheet name=" Changes donnée A4" sheetId="4" r:id="rId1"/>
    <sheet name="Changes solutions" sheetId="1" r:id="rId2"/>
    <sheet name="Intérêts donnée A4" sheetId="3" r:id="rId3"/>
    <sheet name="Intérêts solutions" sheetId="6" r:id="rId4"/>
  </sheets>
  <calcPr calcId="152511"/>
</workbook>
</file>

<file path=xl/calcChain.xml><?xml version="1.0" encoding="utf-8"?>
<calcChain xmlns="http://schemas.openxmlformats.org/spreadsheetml/2006/main">
  <c r="N52" i="6" l="1"/>
  <c r="N47" i="6"/>
  <c r="N43" i="6"/>
  <c r="N37" i="6"/>
  <c r="N34" i="6"/>
  <c r="N28" i="6"/>
  <c r="N21" i="6"/>
  <c r="N14" i="6"/>
  <c r="N16" i="6" s="1"/>
  <c r="N8" i="6"/>
  <c r="N3" i="6"/>
  <c r="N17" i="6" l="1"/>
  <c r="T43" i="1"/>
  <c r="V43" i="1" s="1"/>
  <c r="P46" i="1"/>
  <c r="O47" i="1"/>
  <c r="P48" i="1" s="1"/>
  <c r="Q46" i="1"/>
  <c r="N46" i="1"/>
  <c r="O43" i="1"/>
  <c r="Q42" i="1"/>
  <c r="N42" i="1"/>
  <c r="T37" i="1"/>
  <c r="U38" i="1" s="1"/>
  <c r="P36" i="1"/>
  <c r="P38" i="1" s="1"/>
  <c r="P39" i="1" s="1"/>
  <c r="P31" i="1"/>
  <c r="P33" i="1" s="1"/>
  <c r="T32" i="1"/>
  <c r="Q36" i="1"/>
  <c r="N36" i="1"/>
  <c r="U33" i="1"/>
  <c r="Q31" i="1"/>
  <c r="N31" i="1"/>
  <c r="T20" i="1"/>
  <c r="U21" i="1" s="1"/>
  <c r="P19" i="1"/>
  <c r="P21" i="1" s="1"/>
  <c r="T15" i="1"/>
  <c r="T10" i="1"/>
  <c r="U11" i="1" s="1"/>
  <c r="T5" i="1"/>
  <c r="U6" i="1" s="1"/>
  <c r="T14" i="1" s="1"/>
  <c r="M11" i="1"/>
  <c r="P10" i="1"/>
  <c r="Q13" i="1"/>
  <c r="Q11" i="1"/>
  <c r="P11" i="1"/>
  <c r="N11" i="1"/>
  <c r="N10" i="1"/>
  <c r="P4" i="1"/>
  <c r="P7" i="1" s="1"/>
  <c r="M5" i="1"/>
  <c r="P5" i="1"/>
  <c r="Q7" i="1"/>
  <c r="Q5" i="1"/>
  <c r="N5" i="1"/>
  <c r="Q19" i="1"/>
  <c r="N19" i="1"/>
  <c r="N4" i="1"/>
  <c r="U47" i="1" l="1"/>
  <c r="U45" i="1"/>
  <c r="P13" i="1"/>
  <c r="P14" i="1" s="1"/>
  <c r="U17" i="1"/>
  <c r="P28" i="1"/>
</calcChain>
</file>

<file path=xl/sharedStrings.xml><?xml version="1.0" encoding="utf-8"?>
<sst xmlns="http://schemas.openxmlformats.org/spreadsheetml/2006/main" count="328" uniqueCount="108">
  <si>
    <t>Désignation</t>
  </si>
  <si>
    <t>ISO</t>
  </si>
  <si>
    <t>Unité</t>
  </si>
  <si>
    <t>Achat</t>
  </si>
  <si>
    <t>Vente</t>
  </si>
  <si>
    <t>Couronne danoise</t>
  </si>
  <si>
    <t>DKK</t>
  </si>
  <si>
    <t>Couronne norvégienne</t>
  </si>
  <si>
    <t>NOK</t>
  </si>
  <si>
    <t>Couronne suédoise</t>
  </si>
  <si>
    <t>SEK</t>
  </si>
  <si>
    <t>Dollar américain</t>
  </si>
  <si>
    <t>USD</t>
  </si>
  <si>
    <t>Dollar australien</t>
  </si>
  <si>
    <t>AUD</t>
  </si>
  <si>
    <t>Dollar canadien</t>
  </si>
  <si>
    <t>CAD</t>
  </si>
  <si>
    <t>Euro</t>
  </si>
  <si>
    <t>EUR</t>
  </si>
  <si>
    <t>Livre sterling</t>
  </si>
  <si>
    <t>GBP</t>
  </si>
  <si>
    <t>Yen japonais</t>
  </si>
  <si>
    <t>JPY</t>
  </si>
  <si>
    <t>Billets</t>
  </si>
  <si>
    <t>Devises</t>
  </si>
  <si>
    <t>Cours de change</t>
  </si>
  <si>
    <t>x</t>
  </si>
  <si>
    <t xml:space="preserve"> =</t>
  </si>
  <si>
    <t>CHF</t>
  </si>
  <si>
    <t>£</t>
  </si>
  <si>
    <t>Exercices sur les changes</t>
  </si>
  <si>
    <t>Source BCF - date  12.05.14</t>
  </si>
  <si>
    <t>Dirham marocain</t>
  </si>
  <si>
    <t>MAD</t>
  </si>
  <si>
    <t>1)</t>
  </si>
  <si>
    <t>Je souhaite partir en vacances au Maroc.</t>
  </si>
  <si>
    <t>Combien est-ce que j'obtiens de MAD ?</t>
  </si>
  <si>
    <t>2)</t>
  </si>
  <si>
    <t>Combien ai-je dépensé de CHF ?</t>
  </si>
  <si>
    <t>3)</t>
  </si>
  <si>
    <t>4)</t>
  </si>
  <si>
    <t>Un client suédois m'envoie un chèque sur sa banque</t>
  </si>
  <si>
    <t>que ma banque prend CHF 15.- de frais d'encaissement.</t>
  </si>
  <si>
    <t>5)</t>
  </si>
  <si>
    <t xml:space="preserve">Je convertis à Lausanne 50 $, 250 € </t>
  </si>
  <si>
    <t>$</t>
  </si>
  <si>
    <t>€</t>
  </si>
  <si>
    <t>Total :</t>
  </si>
  <si>
    <t>?</t>
  </si>
  <si>
    <t>x =</t>
  </si>
  <si>
    <t>De retour de vacances, il me reste MAD 600.-.</t>
  </si>
  <si>
    <t>Réponse :</t>
  </si>
  <si>
    <t>De quel montant ma banque va-t-elle me débiter ?</t>
  </si>
  <si>
    <t>J'achète sur Internet un appareil japonais à 12'500 ¥ payable par chèque.</t>
  </si>
  <si>
    <t xml:space="preserve"> +</t>
  </si>
  <si>
    <t>Différence de change :</t>
  </si>
  <si>
    <t xml:space="preserve"> - 1.3 =</t>
  </si>
  <si>
    <t>2000 x</t>
  </si>
  <si>
    <t>Combien est-ce que je gagne (perds) en les vendant aujourd'hui ?</t>
  </si>
  <si>
    <t>de 800 couronnes. Combien vais-je encaisser sachant</t>
  </si>
  <si>
    <t>J'avais acheté il y a 1 an 2'000  Livres sterling à 1.30.</t>
  </si>
  <si>
    <t xml:space="preserve"> </t>
  </si>
  <si>
    <t>Exercices sur les intérêts</t>
  </si>
  <si>
    <t>a rapporté CHF 4'044.45 d'intérêt.</t>
  </si>
  <si>
    <t>Quel était le taux du placement ?</t>
  </si>
  <si>
    <t>Tenir compte de l'impôt anticipé.</t>
  </si>
  <si>
    <t>De combien mon compte sera crédité net à la clôture du 31 décembre.</t>
  </si>
  <si>
    <t>6)</t>
  </si>
  <si>
    <t>Quel montant ai-je emprunté ?</t>
  </si>
  <si>
    <t>Après 6 mois d'un prêt à 8%, je dois CHF 12'480.- .</t>
  </si>
  <si>
    <t>7)</t>
  </si>
  <si>
    <t>8)</t>
  </si>
  <si>
    <t>Transformations de fractions en % :</t>
  </si>
  <si>
    <t>Transformations de % en fractions</t>
  </si>
  <si>
    <t>10%, 25%; 33,3333% ; 5%; 75%; 66 2/3%; 20%</t>
  </si>
  <si>
    <t>i =</t>
  </si>
  <si>
    <t>t =</t>
  </si>
  <si>
    <t>Int. net</t>
  </si>
  <si>
    <t>n =</t>
  </si>
  <si>
    <t>jours</t>
  </si>
  <si>
    <t>6 mois avant le 15 novembre soit le 15 mai</t>
  </si>
  <si>
    <t>c =</t>
  </si>
  <si>
    <t>supposition</t>
  </si>
  <si>
    <t>%</t>
  </si>
  <si>
    <t>i</t>
  </si>
  <si>
    <t>c</t>
  </si>
  <si>
    <t>c+i</t>
  </si>
  <si>
    <t>i1 =</t>
  </si>
  <si>
    <t>supp.</t>
  </si>
  <si>
    <t>i2 =</t>
  </si>
  <si>
    <t>Ces placements à 1% auraient rapporté 200.-</t>
  </si>
  <si>
    <t>t</t>
  </si>
  <si>
    <t>1/10; 1/4; 1/3; 1/20; 3/4; 2/3; 1/5</t>
  </si>
  <si>
    <t>3/4 ; 2/8 ; 1/4 ; 2/4; 1/8; 2/5; 3/10; (3 3/4 / 100)</t>
  </si>
  <si>
    <t>75%; 25%; 25%; 50%; 12,5%; 40%; 30%: 3,75%</t>
  </si>
  <si>
    <t>Quel montant ai-je placé le 28 février à 5%, si le 1er décembre</t>
  </si>
  <si>
    <t xml:space="preserve">J'ai ouvert un compte à la Banque le 15 juin en déposant </t>
  </si>
  <si>
    <t>IA 35%</t>
  </si>
  <si>
    <t>Un capital de CHF 200'000.- placé du 28 janvier au 31 juillet</t>
  </si>
  <si>
    <t>J'ai placé un capital de CHF 25'000.- du 1er mars au 21 novembre.</t>
  </si>
  <si>
    <t>CHF 12'800.- à 2 1/4%.</t>
  </si>
  <si>
    <t>J'ai retiré le 15 novembre CHF  3'075.- pour  un dépôt de</t>
  </si>
  <si>
    <t xml:space="preserve"> CHF 3'000.- à 5%.</t>
  </si>
  <si>
    <t xml:space="preserve"> l'intérêt se monte à CHF 188.20 ?</t>
  </si>
  <si>
    <t>CHF 10'000.- pendant 6 mois et CHF 15'000.-</t>
  </si>
  <si>
    <t xml:space="preserve">pendant une année m'ont rapporté ensemble 600.-. </t>
  </si>
  <si>
    <t>Quel a été l'intérêt, sachant que le taux était de 3 3/4% ?</t>
  </si>
  <si>
    <t>A quelle date avais-je déposé l'argent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</si>
</sst>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indexed="63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2" fontId="0" fillId="0" borderId="0" xfId="0" applyNumberFormat="1"/>
    <xf numFmtId="2" fontId="2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1" xfId="0" applyBorder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 applyAlignment="1">
      <alignment horizontal="right" vertical="center" wrapText="1"/>
    </xf>
    <xf numFmtId="0" fontId="0" fillId="3" borderId="0" xfId="0" applyFill="1"/>
    <xf numFmtId="0" fontId="0" fillId="3" borderId="5" xfId="0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0" applyNumberFormat="1" applyFont="1"/>
    <xf numFmtId="0" fontId="14" fillId="0" borderId="0" xfId="0" applyFont="1" applyFill="1" applyAlignment="1">
      <alignment horizontal="right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4" fontId="17" fillId="0" borderId="8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4" fillId="0" borderId="6" xfId="0" applyFont="1" applyBorder="1"/>
    <xf numFmtId="0" fontId="13" fillId="0" borderId="6" xfId="0" applyFont="1" applyBorder="1"/>
    <xf numFmtId="0" fontId="0" fillId="0" borderId="6" xfId="0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left"/>
    </xf>
    <xf numFmtId="0" fontId="14" fillId="0" borderId="0" xfId="0" applyFont="1" applyBorder="1"/>
    <xf numFmtId="0" fontId="13" fillId="0" borderId="0" xfId="0" applyFont="1" applyBorder="1"/>
    <xf numFmtId="0" fontId="0" fillId="0" borderId="0" xfId="0" applyBorder="1"/>
    <xf numFmtId="4" fontId="0" fillId="0" borderId="0" xfId="0" applyNumberFormat="1" applyBorder="1" applyAlignment="1">
      <alignment horizontal="left"/>
    </xf>
    <xf numFmtId="0" fontId="7" fillId="0" borderId="6" xfId="0" applyFont="1" applyBorder="1"/>
    <xf numFmtId="0" fontId="17" fillId="0" borderId="8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28575</xdr:rowOff>
    </xdr:from>
    <xdr:to>
      <xdr:col>1</xdr:col>
      <xdr:colOff>228600</xdr:colOff>
      <xdr:row>5</xdr:row>
      <xdr:rowOff>152400</xdr:rowOff>
    </xdr:to>
    <xdr:pic>
      <xdr:nvPicPr>
        <xdr:cNvPr id="2" name="Picture 37" descr="Couronne danoi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28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28575</xdr:rowOff>
    </xdr:from>
    <xdr:to>
      <xdr:col>1</xdr:col>
      <xdr:colOff>228600</xdr:colOff>
      <xdr:row>6</xdr:row>
      <xdr:rowOff>152400</xdr:rowOff>
    </xdr:to>
    <xdr:pic>
      <xdr:nvPicPr>
        <xdr:cNvPr id="3" name="Picture 41" descr="Couronne norvégie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09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</xdr:row>
      <xdr:rowOff>28575</xdr:rowOff>
    </xdr:from>
    <xdr:to>
      <xdr:col>1</xdr:col>
      <xdr:colOff>228600</xdr:colOff>
      <xdr:row>7</xdr:row>
      <xdr:rowOff>152400</xdr:rowOff>
    </xdr:to>
    <xdr:pic>
      <xdr:nvPicPr>
        <xdr:cNvPr id="4" name="Picture 45" descr="Couronne suédois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90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28575</xdr:rowOff>
    </xdr:from>
    <xdr:to>
      <xdr:col>1</xdr:col>
      <xdr:colOff>228600</xdr:colOff>
      <xdr:row>8</xdr:row>
      <xdr:rowOff>152400</xdr:rowOff>
    </xdr:to>
    <xdr:pic>
      <xdr:nvPicPr>
        <xdr:cNvPr id="5" name="Picture 49" descr="Dollar américai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71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28575</xdr:rowOff>
    </xdr:from>
    <xdr:to>
      <xdr:col>1</xdr:col>
      <xdr:colOff>228600</xdr:colOff>
      <xdr:row>9</xdr:row>
      <xdr:rowOff>152400</xdr:rowOff>
    </xdr:to>
    <xdr:pic>
      <xdr:nvPicPr>
        <xdr:cNvPr id="6" name="Picture 53" descr="Dollar australi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5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10</xdr:row>
      <xdr:rowOff>28575</xdr:rowOff>
    </xdr:from>
    <xdr:to>
      <xdr:col>1</xdr:col>
      <xdr:colOff>228600</xdr:colOff>
      <xdr:row>10</xdr:row>
      <xdr:rowOff>152400</xdr:rowOff>
    </xdr:to>
    <xdr:pic>
      <xdr:nvPicPr>
        <xdr:cNvPr id="7" name="Picture 57" descr="Dollar canadi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33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28575</xdr:rowOff>
    </xdr:from>
    <xdr:to>
      <xdr:col>1</xdr:col>
      <xdr:colOff>228600</xdr:colOff>
      <xdr:row>11</xdr:row>
      <xdr:rowOff>152400</xdr:rowOff>
    </xdr:to>
    <xdr:pic>
      <xdr:nvPicPr>
        <xdr:cNvPr id="8" name="Picture 61" descr="Euro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14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28575</xdr:rowOff>
    </xdr:from>
    <xdr:to>
      <xdr:col>1</xdr:col>
      <xdr:colOff>228600</xdr:colOff>
      <xdr:row>12</xdr:row>
      <xdr:rowOff>152400</xdr:rowOff>
    </xdr:to>
    <xdr:pic>
      <xdr:nvPicPr>
        <xdr:cNvPr id="9" name="Picture 65" descr="Livre sterli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095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13</xdr:row>
      <xdr:rowOff>28575</xdr:rowOff>
    </xdr:from>
    <xdr:to>
      <xdr:col>1</xdr:col>
      <xdr:colOff>228600</xdr:colOff>
      <xdr:row>13</xdr:row>
      <xdr:rowOff>152400</xdr:rowOff>
    </xdr:to>
    <xdr:pic>
      <xdr:nvPicPr>
        <xdr:cNvPr id="10" name="Picture 69" descr="Yen japonai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276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33</xdr:row>
      <xdr:rowOff>187325</xdr:rowOff>
    </xdr:to>
    <xdr:sp macro="" textlink="">
      <xdr:nvSpPr>
        <xdr:cNvPr id="11" name="AutoShape 115" descr="Maroc"/>
        <xdr:cNvSpPr>
          <a:spLocks noChangeAspect="1" noChangeArrowheads="1"/>
        </xdr:cNvSpPr>
      </xdr:nvSpPr>
      <xdr:spPr bwMode="auto">
        <a:xfrm>
          <a:off x="4124325" y="3895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187325</xdr:rowOff>
    </xdr:to>
    <xdr:sp macro="" textlink="">
      <xdr:nvSpPr>
        <xdr:cNvPr id="12" name="AutoShape 116" descr="Maroc"/>
        <xdr:cNvSpPr>
          <a:spLocks noChangeAspect="1" noChangeArrowheads="1"/>
        </xdr:cNvSpPr>
      </xdr:nvSpPr>
      <xdr:spPr bwMode="auto">
        <a:xfrm>
          <a:off x="657225" y="4867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187325</xdr:rowOff>
    </xdr:to>
    <xdr:sp macro="" textlink="">
      <xdr:nvSpPr>
        <xdr:cNvPr id="13" name="AutoShape 117" descr="Maroc"/>
        <xdr:cNvSpPr>
          <a:spLocks noChangeAspect="1" noChangeArrowheads="1"/>
        </xdr:cNvSpPr>
      </xdr:nvSpPr>
      <xdr:spPr bwMode="auto">
        <a:xfrm>
          <a:off x="657225" y="5191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42332</xdr:colOff>
      <xdr:row>14</xdr:row>
      <xdr:rowOff>42333</xdr:rowOff>
    </xdr:from>
    <xdr:to>
      <xdr:col>1</xdr:col>
      <xdr:colOff>232832</xdr:colOff>
      <xdr:row>14</xdr:row>
      <xdr:rowOff>161396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2" y="2471208"/>
          <a:ext cx="190500" cy="119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28575</xdr:rowOff>
    </xdr:from>
    <xdr:to>
      <xdr:col>1</xdr:col>
      <xdr:colOff>228600</xdr:colOff>
      <xdr:row>4</xdr:row>
      <xdr:rowOff>152400</xdr:rowOff>
    </xdr:to>
    <xdr:pic>
      <xdr:nvPicPr>
        <xdr:cNvPr id="1061" name="Picture 37" descr="Couronne danoi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</xdr:row>
      <xdr:rowOff>28575</xdr:rowOff>
    </xdr:from>
    <xdr:to>
      <xdr:col>1</xdr:col>
      <xdr:colOff>228600</xdr:colOff>
      <xdr:row>5</xdr:row>
      <xdr:rowOff>152400</xdr:rowOff>
    </xdr:to>
    <xdr:pic>
      <xdr:nvPicPr>
        <xdr:cNvPr id="1065" name="Picture 41" descr="Couronne norvégie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28575</xdr:rowOff>
    </xdr:from>
    <xdr:to>
      <xdr:col>1</xdr:col>
      <xdr:colOff>228600</xdr:colOff>
      <xdr:row>6</xdr:row>
      <xdr:rowOff>152400</xdr:rowOff>
    </xdr:to>
    <xdr:pic>
      <xdr:nvPicPr>
        <xdr:cNvPr id="1069" name="Picture 45" descr="Couronne suédois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71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</xdr:row>
      <xdr:rowOff>28575</xdr:rowOff>
    </xdr:from>
    <xdr:to>
      <xdr:col>1</xdr:col>
      <xdr:colOff>228600</xdr:colOff>
      <xdr:row>7</xdr:row>
      <xdr:rowOff>152400</xdr:rowOff>
    </xdr:to>
    <xdr:pic>
      <xdr:nvPicPr>
        <xdr:cNvPr id="1073" name="Picture 49" descr="Dollar américai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28575</xdr:rowOff>
    </xdr:from>
    <xdr:to>
      <xdr:col>1</xdr:col>
      <xdr:colOff>228600</xdr:colOff>
      <xdr:row>8</xdr:row>
      <xdr:rowOff>152400</xdr:rowOff>
    </xdr:to>
    <xdr:pic>
      <xdr:nvPicPr>
        <xdr:cNvPr id="1077" name="Picture 53" descr="Dollar australi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33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28575</xdr:rowOff>
    </xdr:from>
    <xdr:to>
      <xdr:col>1</xdr:col>
      <xdr:colOff>228600</xdr:colOff>
      <xdr:row>9</xdr:row>
      <xdr:rowOff>152400</xdr:rowOff>
    </xdr:to>
    <xdr:pic>
      <xdr:nvPicPr>
        <xdr:cNvPr id="1081" name="Picture 57" descr="Dollar canadi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10</xdr:row>
      <xdr:rowOff>28575</xdr:rowOff>
    </xdr:from>
    <xdr:to>
      <xdr:col>1</xdr:col>
      <xdr:colOff>228600</xdr:colOff>
      <xdr:row>10</xdr:row>
      <xdr:rowOff>152400</xdr:rowOff>
    </xdr:to>
    <xdr:pic>
      <xdr:nvPicPr>
        <xdr:cNvPr id="1085" name="Picture 61" descr="Euro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95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28575</xdr:rowOff>
    </xdr:from>
    <xdr:to>
      <xdr:col>1</xdr:col>
      <xdr:colOff>228600</xdr:colOff>
      <xdr:row>11</xdr:row>
      <xdr:rowOff>152400</xdr:rowOff>
    </xdr:to>
    <xdr:pic>
      <xdr:nvPicPr>
        <xdr:cNvPr id="1089" name="Picture 65" descr="Livre sterli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76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28575</xdr:rowOff>
    </xdr:from>
    <xdr:to>
      <xdr:col>1</xdr:col>
      <xdr:colOff>228600</xdr:colOff>
      <xdr:row>12</xdr:row>
      <xdr:rowOff>152400</xdr:rowOff>
    </xdr:to>
    <xdr:pic>
      <xdr:nvPicPr>
        <xdr:cNvPr id="1093" name="Picture 69" descr="Yen japonai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57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28575</xdr:rowOff>
    </xdr:to>
    <xdr:sp macro="" textlink="">
      <xdr:nvSpPr>
        <xdr:cNvPr id="1139" name="AutoShape 115" descr="Maroc"/>
        <xdr:cNvSpPr>
          <a:spLocks noChangeAspect="1" noChangeArrowheads="1"/>
        </xdr:cNvSpPr>
      </xdr:nvSpPr>
      <xdr:spPr bwMode="auto">
        <a:xfrm>
          <a:off x="4191000" y="449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35</xdr:row>
      <xdr:rowOff>28575</xdr:rowOff>
    </xdr:to>
    <xdr:sp macro="" textlink="">
      <xdr:nvSpPr>
        <xdr:cNvPr id="1140" name="AutoShape 116" descr="Maroc"/>
        <xdr:cNvSpPr>
          <a:spLocks noChangeAspect="1" noChangeArrowheads="1"/>
        </xdr:cNvSpPr>
      </xdr:nvSpPr>
      <xdr:spPr bwMode="auto">
        <a:xfrm>
          <a:off x="723900" y="514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37</xdr:row>
      <xdr:rowOff>28575</xdr:rowOff>
    </xdr:to>
    <xdr:sp macro="" textlink="">
      <xdr:nvSpPr>
        <xdr:cNvPr id="1141" name="AutoShape 117" descr="Maroc"/>
        <xdr:cNvSpPr>
          <a:spLocks noChangeAspect="1" noChangeArrowheads="1"/>
        </xdr:cNvSpPr>
      </xdr:nvSpPr>
      <xdr:spPr bwMode="auto">
        <a:xfrm>
          <a:off x="723900" y="546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42332</xdr:colOff>
      <xdr:row>13</xdr:row>
      <xdr:rowOff>42333</xdr:rowOff>
    </xdr:from>
    <xdr:to>
      <xdr:col>1</xdr:col>
      <xdr:colOff>232832</xdr:colOff>
      <xdr:row>13</xdr:row>
      <xdr:rowOff>161396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2571750"/>
          <a:ext cx="190500" cy="119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zoomScale="90" workbookViewId="0">
      <selection activeCell="R33" sqref="R33"/>
    </sheetView>
  </sheetViews>
  <sheetFormatPr baseColWidth="10" defaultRowHeight="12.75" x14ac:dyDescent="0.2"/>
  <cols>
    <col min="1" max="1" width="6" customWidth="1"/>
    <col min="2" max="2" width="3.85546875" customWidth="1"/>
    <col min="3" max="3" width="22.42578125" customWidth="1"/>
    <col min="4" max="4" width="5.5703125" customWidth="1"/>
    <col min="5" max="5" width="6.7109375" hidden="1" customWidth="1"/>
    <col min="6" max="7" width="8" style="16" customWidth="1"/>
    <col min="8" max="8" width="8" customWidth="1"/>
    <col min="9" max="9" width="8" style="13" customWidth="1"/>
    <col min="10" max="10" width="3.140625" customWidth="1"/>
    <col min="11" max="11" width="2.42578125" customWidth="1"/>
    <col min="12" max="12" width="7" style="32" customWidth="1"/>
    <col min="13" max="13" width="6.7109375" customWidth="1"/>
    <col min="14" max="14" width="4.7109375" customWidth="1"/>
    <col min="15" max="15" width="2.85546875" customWidth="1"/>
    <col min="16" max="16" width="7" customWidth="1"/>
    <col min="17" max="17" width="4.42578125" customWidth="1"/>
    <col min="18" max="19" width="3.28515625" customWidth="1"/>
    <col min="22" max="22" width="1.140625" customWidth="1"/>
    <col min="23" max="23" width="6.140625" customWidth="1"/>
  </cols>
  <sheetData>
    <row r="1" spans="1:12" ht="31.5" customHeight="1" x14ac:dyDescent="0.35">
      <c r="A1" s="18" t="s">
        <v>30</v>
      </c>
      <c r="L1"/>
    </row>
    <row r="2" spans="1:12" ht="25.5" customHeight="1" x14ac:dyDescent="0.35">
      <c r="A2" s="18"/>
      <c r="L2"/>
    </row>
    <row r="3" spans="1:12" ht="14.25" customHeight="1" x14ac:dyDescent="0.25">
      <c r="B3" s="33" t="s">
        <v>25</v>
      </c>
      <c r="L3"/>
    </row>
    <row r="4" spans="1:12" x14ac:dyDescent="0.2">
      <c r="F4" s="86" t="s">
        <v>23</v>
      </c>
      <c r="G4" s="87"/>
      <c r="H4" s="88" t="s">
        <v>24</v>
      </c>
      <c r="I4" s="89"/>
      <c r="L4"/>
    </row>
    <row r="5" spans="1:12" x14ac:dyDescent="0.2">
      <c r="A5" s="2"/>
      <c r="B5" s="3"/>
      <c r="C5" s="11" t="s">
        <v>0</v>
      </c>
      <c r="D5" s="12" t="s">
        <v>1</v>
      </c>
      <c r="E5" s="10" t="s">
        <v>2</v>
      </c>
      <c r="F5" s="17" t="s">
        <v>3</v>
      </c>
      <c r="G5" s="17" t="s">
        <v>4</v>
      </c>
      <c r="H5" s="10" t="s">
        <v>3</v>
      </c>
      <c r="I5" s="14" t="s">
        <v>4</v>
      </c>
      <c r="L5"/>
    </row>
    <row r="6" spans="1:12" ht="14.25" customHeight="1" x14ac:dyDescent="0.2">
      <c r="A6" s="4"/>
      <c r="B6" s="8"/>
      <c r="C6" s="9" t="s">
        <v>5</v>
      </c>
      <c r="D6" s="7" t="s">
        <v>6</v>
      </c>
      <c r="E6" s="6">
        <v>100</v>
      </c>
      <c r="F6" s="19">
        <v>15.35</v>
      </c>
      <c r="G6" s="19">
        <v>17.350000000000001</v>
      </c>
      <c r="H6" s="19">
        <v>16.113600000000002</v>
      </c>
      <c r="I6" s="19">
        <v>16.6083</v>
      </c>
      <c r="J6" s="5"/>
      <c r="L6"/>
    </row>
    <row r="7" spans="1:12" ht="14.25" customHeight="1" x14ac:dyDescent="0.2">
      <c r="A7" s="4"/>
      <c r="B7" s="8"/>
      <c r="C7" s="9" t="s">
        <v>7</v>
      </c>
      <c r="D7" s="7" t="s">
        <v>8</v>
      </c>
      <c r="E7" s="6">
        <v>100</v>
      </c>
      <c r="F7" s="19">
        <v>14</v>
      </c>
      <c r="G7" s="19">
        <v>16</v>
      </c>
      <c r="H7" s="19">
        <v>14.761699999999999</v>
      </c>
      <c r="I7" s="19">
        <v>15.218500000000001</v>
      </c>
      <c r="J7" s="5"/>
      <c r="L7"/>
    </row>
    <row r="8" spans="1:12" ht="14.25" customHeight="1" x14ac:dyDescent="0.2">
      <c r="A8" s="4"/>
      <c r="B8" s="8"/>
      <c r="C8" s="9" t="s">
        <v>9</v>
      </c>
      <c r="D8" s="7" t="s">
        <v>10</v>
      </c>
      <c r="E8" s="6">
        <v>100</v>
      </c>
      <c r="F8" s="19">
        <v>12.55</v>
      </c>
      <c r="G8" s="19">
        <v>14.55</v>
      </c>
      <c r="H8" s="19">
        <v>13.2723</v>
      </c>
      <c r="I8" s="19">
        <v>13.8193</v>
      </c>
      <c r="J8" s="5"/>
      <c r="L8"/>
    </row>
    <row r="9" spans="1:12" ht="14.25" customHeight="1" x14ac:dyDescent="0.2">
      <c r="A9" s="4"/>
      <c r="B9" s="8"/>
      <c r="C9" s="9" t="s">
        <v>11</v>
      </c>
      <c r="D9" s="7" t="s">
        <v>12</v>
      </c>
      <c r="E9" s="6">
        <v>1</v>
      </c>
      <c r="F9" s="19">
        <v>0.84150000000000003</v>
      </c>
      <c r="G9" s="19">
        <v>0.92700000000000005</v>
      </c>
      <c r="H9" s="19">
        <v>0.87239999999999995</v>
      </c>
      <c r="I9" s="19">
        <v>0.90110000000000001</v>
      </c>
      <c r="J9" s="5"/>
      <c r="L9"/>
    </row>
    <row r="10" spans="1:12" ht="14.25" customHeight="1" x14ac:dyDescent="0.2">
      <c r="A10" s="4"/>
      <c r="B10" s="8"/>
      <c r="C10" s="9" t="s">
        <v>13</v>
      </c>
      <c r="D10" s="7" t="s">
        <v>14</v>
      </c>
      <c r="E10" s="6">
        <v>1</v>
      </c>
      <c r="F10" s="19">
        <v>0.79200000000000004</v>
      </c>
      <c r="G10" s="19">
        <v>0.89249999999999996</v>
      </c>
      <c r="H10" s="19">
        <v>0.81540000000000001</v>
      </c>
      <c r="I10" s="19">
        <v>0.84899999999999998</v>
      </c>
      <c r="J10" s="5"/>
      <c r="L10"/>
    </row>
    <row r="11" spans="1:12" ht="14.25" customHeight="1" x14ac:dyDescent="0.2">
      <c r="A11" s="4"/>
      <c r="B11" s="8"/>
      <c r="C11" s="9" t="s">
        <v>15</v>
      </c>
      <c r="D11" s="7" t="s">
        <v>16</v>
      </c>
      <c r="E11" s="6">
        <v>1</v>
      </c>
      <c r="F11" s="19">
        <v>0.77500000000000002</v>
      </c>
      <c r="G11" s="19">
        <v>0.86550000000000005</v>
      </c>
      <c r="H11" s="19">
        <v>0.80059999999999998</v>
      </c>
      <c r="I11" s="19">
        <v>0.8296</v>
      </c>
      <c r="J11" s="5"/>
      <c r="L11"/>
    </row>
    <row r="12" spans="1:12" ht="14.25" customHeight="1" x14ac:dyDescent="0.2">
      <c r="A12" s="4"/>
      <c r="B12" s="8"/>
      <c r="C12" s="9" t="s">
        <v>17</v>
      </c>
      <c r="D12" s="7" t="s">
        <v>18</v>
      </c>
      <c r="E12" s="6">
        <v>1</v>
      </c>
      <c r="F12" s="19">
        <v>1.1910000000000001</v>
      </c>
      <c r="G12" s="19">
        <v>1.2515000000000001</v>
      </c>
      <c r="H12" s="19">
        <v>1.2053</v>
      </c>
      <c r="I12" s="19">
        <v>1.2372000000000001</v>
      </c>
      <c r="J12" s="5"/>
      <c r="L12"/>
    </row>
    <row r="13" spans="1:12" ht="14.25" customHeight="1" x14ac:dyDescent="0.2">
      <c r="A13" s="4"/>
      <c r="B13" s="8"/>
      <c r="C13" s="9" t="s">
        <v>19</v>
      </c>
      <c r="D13" s="7" t="s">
        <v>20</v>
      </c>
      <c r="E13" s="6">
        <v>1</v>
      </c>
      <c r="F13" s="19">
        <v>1.4275</v>
      </c>
      <c r="G13" s="19">
        <v>1.583</v>
      </c>
      <c r="H13" s="19">
        <v>1.4753000000000001</v>
      </c>
      <c r="I13" s="19">
        <v>1.5204</v>
      </c>
      <c r="J13" s="5"/>
      <c r="L13"/>
    </row>
    <row r="14" spans="1:12" ht="14.25" customHeight="1" x14ac:dyDescent="0.2">
      <c r="A14" s="4"/>
      <c r="B14" s="8"/>
      <c r="C14" s="9" t="s">
        <v>21</v>
      </c>
      <c r="D14" s="7" t="s">
        <v>22</v>
      </c>
      <c r="E14" s="6">
        <v>100</v>
      </c>
      <c r="F14" s="19">
        <v>0.80449999999999999</v>
      </c>
      <c r="G14" s="19">
        <v>0.92049999999999998</v>
      </c>
      <c r="H14" s="19">
        <v>0.85670000000000002</v>
      </c>
      <c r="I14" s="19">
        <v>0.88339999999999996</v>
      </c>
      <c r="J14" s="5"/>
      <c r="L14"/>
    </row>
    <row r="15" spans="1:12" ht="14.25" customHeight="1" x14ac:dyDescent="0.2">
      <c r="A15" s="4"/>
      <c r="B15" s="20"/>
      <c r="C15" s="21" t="s">
        <v>32</v>
      </c>
      <c r="D15" s="22" t="s">
        <v>33</v>
      </c>
      <c r="E15" s="6"/>
      <c r="F15" s="23">
        <v>10.888999999999999</v>
      </c>
      <c r="G15" s="23">
        <v>11.554</v>
      </c>
      <c r="H15" s="23">
        <v>10.954000000000001</v>
      </c>
      <c r="I15" s="23">
        <v>11.223000000000001</v>
      </c>
      <c r="J15" s="5"/>
      <c r="L15"/>
    </row>
    <row r="16" spans="1:12" ht="12.75" customHeight="1" x14ac:dyDescent="0.2">
      <c r="A16" s="90" t="s">
        <v>31</v>
      </c>
      <c r="B16" s="90"/>
      <c r="C16" s="90"/>
      <c r="D16" s="90"/>
      <c r="E16" s="90"/>
      <c r="F16" s="90"/>
      <c r="G16" s="90"/>
      <c r="H16" s="90"/>
      <c r="I16" s="90"/>
      <c r="L16"/>
    </row>
    <row r="17" spans="1:12" ht="21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1"/>
      <c r="L17"/>
    </row>
    <row r="18" spans="1:12" ht="12" customHeight="1" x14ac:dyDescent="0.2">
      <c r="A18" s="43" t="s">
        <v>34</v>
      </c>
      <c r="B18" s="44" t="s">
        <v>35</v>
      </c>
      <c r="C18" s="44"/>
      <c r="D18" s="44"/>
      <c r="E18" s="44"/>
      <c r="F18" s="44"/>
      <c r="G18" s="45"/>
      <c r="H18" s="44"/>
      <c r="I18" s="46"/>
      <c r="L18"/>
    </row>
    <row r="19" spans="1:12" ht="15" x14ac:dyDescent="0.2">
      <c r="A19" s="43"/>
      <c r="B19" s="44" t="s">
        <v>44</v>
      </c>
      <c r="C19" s="44"/>
      <c r="D19" s="44"/>
      <c r="E19" s="44"/>
      <c r="F19" s="44"/>
      <c r="G19" s="44"/>
      <c r="H19" s="44"/>
      <c r="I19" s="44"/>
      <c r="L19"/>
    </row>
    <row r="20" spans="1:12" ht="15" x14ac:dyDescent="0.2">
      <c r="A20" s="43"/>
      <c r="B20" s="44" t="s">
        <v>36</v>
      </c>
      <c r="C20" s="44"/>
      <c r="D20" s="44"/>
      <c r="E20" s="44"/>
      <c r="F20" s="44"/>
      <c r="G20" s="44"/>
      <c r="H20" s="44"/>
      <c r="I20" s="44"/>
      <c r="L20"/>
    </row>
    <row r="21" spans="1:12" ht="15" x14ac:dyDescent="0.2">
      <c r="A21" s="43"/>
      <c r="B21" s="44"/>
      <c r="C21" s="44"/>
      <c r="D21" s="44"/>
      <c r="E21" s="44"/>
      <c r="F21" s="44"/>
      <c r="G21" s="44"/>
      <c r="H21" s="44"/>
      <c r="I21" s="44"/>
      <c r="L21"/>
    </row>
    <row r="22" spans="1:12" ht="15" x14ac:dyDescent="0.2">
      <c r="A22" s="43"/>
      <c r="B22" s="44"/>
      <c r="C22" s="44"/>
      <c r="D22" s="44"/>
      <c r="E22" s="44"/>
      <c r="F22" s="44"/>
      <c r="G22" s="44"/>
      <c r="H22" s="44"/>
      <c r="I22" s="44"/>
      <c r="L22"/>
    </row>
    <row r="23" spans="1:12" ht="15" x14ac:dyDescent="0.2">
      <c r="A23" s="47"/>
      <c r="B23" s="47"/>
      <c r="C23" s="47"/>
      <c r="D23" s="47"/>
      <c r="E23" s="47"/>
      <c r="F23" s="48"/>
      <c r="G23" s="47"/>
      <c r="H23" s="47"/>
      <c r="I23" s="47"/>
      <c r="J23" s="1"/>
      <c r="K23" s="1"/>
      <c r="L23"/>
    </row>
    <row r="24" spans="1:12" ht="15" x14ac:dyDescent="0.2">
      <c r="A24" s="43" t="s">
        <v>37</v>
      </c>
      <c r="B24" s="44" t="s">
        <v>50</v>
      </c>
      <c r="C24" s="44"/>
      <c r="D24" s="44"/>
      <c r="E24" s="44"/>
      <c r="F24" s="44"/>
      <c r="G24" s="44"/>
      <c r="H24" s="44"/>
      <c r="I24" s="44"/>
      <c r="L24"/>
    </row>
    <row r="25" spans="1:12" ht="15" hidden="1" x14ac:dyDescent="0.2">
      <c r="A25" s="43"/>
      <c r="B25" s="44" t="s">
        <v>38</v>
      </c>
      <c r="C25" s="44"/>
      <c r="D25" s="44"/>
      <c r="E25" s="44"/>
      <c r="F25" s="44"/>
      <c r="G25" s="44"/>
      <c r="H25" s="44"/>
      <c r="I25" s="44"/>
      <c r="L25"/>
    </row>
    <row r="26" spans="1:12" ht="15" hidden="1" x14ac:dyDescent="0.2">
      <c r="A26" s="43"/>
      <c r="B26" s="44"/>
      <c r="C26" s="44"/>
      <c r="D26" s="44"/>
      <c r="E26" s="44"/>
      <c r="F26" s="44"/>
      <c r="G26" s="44"/>
      <c r="H26" s="44"/>
      <c r="I26" s="44"/>
      <c r="L26"/>
    </row>
    <row r="27" spans="1:12" ht="15" hidden="1" x14ac:dyDescent="0.2">
      <c r="A27" s="43"/>
      <c r="B27" s="44"/>
      <c r="C27" s="44"/>
      <c r="D27" s="44"/>
      <c r="E27" s="44"/>
      <c r="F27" s="44"/>
      <c r="G27" s="44"/>
      <c r="H27" s="44"/>
      <c r="I27" s="44"/>
      <c r="L27"/>
    </row>
    <row r="28" spans="1:12" ht="15" hidden="1" x14ac:dyDescent="0.2">
      <c r="A28" s="43"/>
      <c r="B28" s="44"/>
      <c r="C28" s="44"/>
      <c r="D28" s="44"/>
      <c r="E28" s="44"/>
      <c r="F28" s="44"/>
      <c r="G28" s="44"/>
      <c r="H28" s="44"/>
      <c r="I28" s="44"/>
      <c r="L28"/>
    </row>
    <row r="29" spans="1:12" ht="15" hidden="1" x14ac:dyDescent="0.2">
      <c r="A29" s="43"/>
      <c r="B29" s="44"/>
      <c r="C29" s="44"/>
      <c r="D29" s="44"/>
      <c r="E29" s="44"/>
      <c r="F29" s="44"/>
      <c r="G29" s="44"/>
      <c r="H29" s="44"/>
      <c r="I29" s="44"/>
      <c r="L29"/>
    </row>
    <row r="30" spans="1:12" ht="15" hidden="1" x14ac:dyDescent="0.2">
      <c r="A30" s="43"/>
      <c r="B30" s="44"/>
      <c r="C30" s="44"/>
      <c r="D30" s="44"/>
      <c r="E30" s="44"/>
      <c r="F30" s="44"/>
      <c r="G30" s="44"/>
      <c r="H30" s="44"/>
      <c r="I30" s="44"/>
      <c r="L30"/>
    </row>
    <row r="31" spans="1:12" ht="15" x14ac:dyDescent="0.2">
      <c r="A31" s="44"/>
      <c r="B31" s="44" t="s">
        <v>38</v>
      </c>
      <c r="C31" s="44"/>
      <c r="D31" s="44"/>
      <c r="E31" s="44"/>
      <c r="F31" s="45"/>
      <c r="G31" s="45"/>
      <c r="H31" s="44"/>
      <c r="I31" s="44"/>
      <c r="L31"/>
    </row>
    <row r="32" spans="1:12" ht="15" x14ac:dyDescent="0.2">
      <c r="A32" s="44"/>
      <c r="B32" s="44"/>
      <c r="C32" s="44"/>
      <c r="D32" s="44"/>
      <c r="E32" s="44"/>
      <c r="F32" s="45"/>
      <c r="G32" s="45"/>
      <c r="H32" s="44"/>
      <c r="I32" s="44"/>
      <c r="L32"/>
    </row>
    <row r="33" spans="1:24" ht="15" x14ac:dyDescent="0.2">
      <c r="A33" s="44"/>
      <c r="B33" s="44"/>
      <c r="C33" s="44"/>
      <c r="D33" s="44"/>
      <c r="E33" s="44"/>
      <c r="F33" s="45"/>
      <c r="G33" s="45"/>
      <c r="H33" s="44"/>
      <c r="I33" s="44"/>
      <c r="L33"/>
    </row>
    <row r="34" spans="1:24" ht="15" x14ac:dyDescent="0.2">
      <c r="A34" s="47"/>
      <c r="B34" s="47"/>
      <c r="C34" s="47"/>
      <c r="D34" s="47"/>
      <c r="E34" s="47"/>
      <c r="F34" s="48"/>
      <c r="G34" s="48"/>
      <c r="H34" s="47"/>
      <c r="I34" s="47"/>
      <c r="J34" s="1"/>
      <c r="L34"/>
    </row>
    <row r="35" spans="1:24" ht="15" x14ac:dyDescent="0.2">
      <c r="A35" s="43" t="s">
        <v>39</v>
      </c>
      <c r="B35" s="44" t="s">
        <v>53</v>
      </c>
      <c r="C35" s="44"/>
      <c r="D35" s="44"/>
      <c r="E35" s="44"/>
      <c r="F35" s="44"/>
      <c r="G35" s="44"/>
      <c r="H35" s="44"/>
      <c r="I35" s="44"/>
      <c r="L35"/>
    </row>
    <row r="36" spans="1:24" ht="15" x14ac:dyDescent="0.2">
      <c r="A36" s="43"/>
      <c r="B36" s="44" t="s">
        <v>52</v>
      </c>
      <c r="C36" s="44"/>
      <c r="D36" s="44"/>
      <c r="E36" s="44"/>
      <c r="F36" s="44"/>
      <c r="G36" s="44"/>
      <c r="H36" s="44"/>
      <c r="I36" s="44"/>
      <c r="L36"/>
    </row>
    <row r="37" spans="1:24" ht="15" x14ac:dyDescent="0.2">
      <c r="A37" s="43"/>
      <c r="B37" s="44"/>
      <c r="C37" s="44"/>
      <c r="D37" s="44"/>
      <c r="E37" s="44"/>
      <c r="F37" s="44"/>
      <c r="G37" s="44"/>
      <c r="H37" s="44"/>
      <c r="I37" s="44"/>
      <c r="L37"/>
    </row>
    <row r="38" spans="1:24" ht="15" x14ac:dyDescent="0.2">
      <c r="A38" s="44"/>
      <c r="B38" s="44"/>
      <c r="C38" s="44"/>
      <c r="D38" s="44"/>
      <c r="E38" s="44"/>
      <c r="F38" s="45"/>
      <c r="G38" s="45"/>
      <c r="H38" s="44"/>
      <c r="I38" s="49"/>
      <c r="L38"/>
    </row>
    <row r="39" spans="1:24" ht="15" x14ac:dyDescent="0.2">
      <c r="A39" s="47"/>
      <c r="B39" s="47"/>
      <c r="C39" s="47"/>
      <c r="D39" s="47"/>
      <c r="E39" s="47"/>
      <c r="F39" s="48"/>
      <c r="G39" s="48"/>
      <c r="H39" s="47"/>
      <c r="I39" s="47"/>
      <c r="J39" s="1"/>
      <c r="L39"/>
    </row>
    <row r="40" spans="1:24" ht="15" x14ac:dyDescent="0.2">
      <c r="A40" s="43" t="s">
        <v>40</v>
      </c>
      <c r="B40" s="44" t="s">
        <v>41</v>
      </c>
      <c r="C40" s="44"/>
      <c r="D40" s="44"/>
      <c r="E40" s="44"/>
      <c r="F40" s="44"/>
      <c r="G40" s="44"/>
      <c r="H40" s="44"/>
      <c r="I40" s="44"/>
      <c r="L40"/>
    </row>
    <row r="41" spans="1:24" ht="15" x14ac:dyDescent="0.2">
      <c r="A41" s="43"/>
      <c r="B41" s="44" t="s">
        <v>59</v>
      </c>
      <c r="C41" s="44"/>
      <c r="D41" s="44"/>
      <c r="E41" s="44"/>
      <c r="F41" s="44"/>
      <c r="G41" s="44"/>
      <c r="H41" s="44"/>
      <c r="I41" s="44"/>
      <c r="L41"/>
    </row>
    <row r="42" spans="1:24" ht="15" x14ac:dyDescent="0.2">
      <c r="A42" s="43"/>
      <c r="B42" s="44" t="s">
        <v>42</v>
      </c>
      <c r="C42" s="44"/>
      <c r="D42" s="44"/>
      <c r="E42" s="44"/>
      <c r="F42" s="44"/>
      <c r="G42" s="44"/>
      <c r="H42" s="44"/>
      <c r="I42" s="44"/>
      <c r="L42"/>
    </row>
    <row r="43" spans="1:24" ht="15" x14ac:dyDescent="0.2">
      <c r="A43" s="44"/>
      <c r="B43" s="44"/>
      <c r="C43" s="44"/>
      <c r="D43" s="44"/>
      <c r="E43" s="44"/>
      <c r="F43" s="45"/>
      <c r="G43" s="45"/>
      <c r="H43" s="44"/>
      <c r="I43" s="49"/>
      <c r="L43"/>
    </row>
    <row r="44" spans="1:24" ht="15" x14ac:dyDescent="0.2">
      <c r="A44" s="44"/>
      <c r="B44" s="44"/>
      <c r="C44" s="44"/>
      <c r="D44" s="44"/>
      <c r="E44" s="44"/>
      <c r="F44" s="45"/>
      <c r="G44" s="45"/>
      <c r="H44" s="44"/>
      <c r="I44" s="49"/>
      <c r="L44"/>
    </row>
    <row r="45" spans="1:24" ht="15" x14ac:dyDescent="0.2">
      <c r="A45" s="50"/>
      <c r="B45" s="47"/>
      <c r="C45" s="47"/>
      <c r="D45" s="47"/>
      <c r="E45" s="47"/>
      <c r="F45" s="48"/>
      <c r="G45" s="48"/>
      <c r="H45" s="47"/>
      <c r="I45" s="46"/>
      <c r="J45" s="1"/>
      <c r="L45"/>
    </row>
    <row r="46" spans="1:24" ht="15" x14ac:dyDescent="0.2">
      <c r="A46" s="43" t="s">
        <v>43</v>
      </c>
      <c r="B46" s="44" t="s">
        <v>60</v>
      </c>
      <c r="C46" s="44"/>
      <c r="D46" s="44"/>
      <c r="E46" s="44"/>
      <c r="F46" s="45"/>
      <c r="G46" s="45"/>
      <c r="H46" s="44"/>
      <c r="I46" s="49"/>
      <c r="L46"/>
    </row>
    <row r="47" spans="1:24" ht="15" x14ac:dyDescent="0.2">
      <c r="A47" s="43"/>
      <c r="B47" s="44" t="s">
        <v>58</v>
      </c>
      <c r="C47" s="44"/>
      <c r="D47" s="44"/>
      <c r="E47" s="44"/>
      <c r="F47" s="45"/>
      <c r="G47" s="45"/>
      <c r="H47" s="44"/>
      <c r="I47" s="49"/>
      <c r="L47"/>
      <c r="X47" s="25"/>
    </row>
    <row r="48" spans="1:24" ht="15" x14ac:dyDescent="0.2">
      <c r="A48" s="44"/>
      <c r="B48" s="44"/>
      <c r="C48" s="44"/>
      <c r="D48" s="44"/>
      <c r="E48" s="44"/>
      <c r="F48" s="45"/>
      <c r="G48" s="45"/>
      <c r="H48" s="44"/>
      <c r="I48" s="49"/>
      <c r="L48"/>
      <c r="X48" s="25"/>
    </row>
    <row r="49" spans="1:24" ht="7.5" customHeight="1" x14ac:dyDescent="0.2">
      <c r="A49" s="44"/>
      <c r="B49" s="44"/>
      <c r="C49" s="44"/>
      <c r="D49" s="44"/>
      <c r="E49" s="44"/>
      <c r="F49" s="45"/>
      <c r="G49" s="45"/>
      <c r="H49" s="44"/>
      <c r="I49" s="49"/>
      <c r="L49"/>
      <c r="X49" s="25"/>
    </row>
    <row r="50" spans="1:24" ht="15" x14ac:dyDescent="0.2">
      <c r="A50" s="44"/>
      <c r="B50" s="44"/>
      <c r="C50" s="44"/>
      <c r="D50" s="44"/>
      <c r="E50" s="44"/>
      <c r="F50" s="45"/>
      <c r="G50" s="45"/>
      <c r="H50" s="44"/>
      <c r="I50" s="49"/>
      <c r="L50"/>
      <c r="X50" s="25"/>
    </row>
    <row r="51" spans="1:24" x14ac:dyDescent="0.2">
      <c r="L51"/>
      <c r="X51" s="25"/>
    </row>
    <row r="52" spans="1:24" x14ac:dyDescent="0.2">
      <c r="L52"/>
      <c r="X52" s="25"/>
    </row>
    <row r="53" spans="1:24" x14ac:dyDescent="0.2">
      <c r="L53"/>
    </row>
    <row r="54" spans="1:24" x14ac:dyDescent="0.2">
      <c r="L54"/>
    </row>
    <row r="55" spans="1:24" x14ac:dyDescent="0.2">
      <c r="L55"/>
    </row>
    <row r="56" spans="1:24" x14ac:dyDescent="0.2">
      <c r="L56"/>
    </row>
    <row r="57" spans="1:24" x14ac:dyDescent="0.2">
      <c r="L57"/>
    </row>
  </sheetData>
  <mergeCells count="3">
    <mergeCell ref="F4:G4"/>
    <mergeCell ref="H4:I4"/>
    <mergeCell ref="A16:I16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="90" workbookViewId="0"/>
  </sheetViews>
  <sheetFormatPr baseColWidth="10" defaultRowHeight="12.75" x14ac:dyDescent="0.2"/>
  <cols>
    <col min="1" max="1" width="6" customWidth="1"/>
    <col min="2" max="2" width="3.85546875" customWidth="1"/>
    <col min="3" max="3" width="22.42578125" customWidth="1"/>
    <col min="4" max="4" width="5.5703125" customWidth="1"/>
    <col min="5" max="5" width="6.7109375" hidden="1" customWidth="1"/>
    <col min="6" max="7" width="8" style="16" customWidth="1"/>
    <col min="8" max="8" width="8" customWidth="1"/>
    <col min="9" max="9" width="8" style="13" customWidth="1"/>
    <col min="10" max="10" width="3.140625" customWidth="1"/>
    <col min="11" max="11" width="2.42578125" customWidth="1"/>
    <col min="12" max="12" width="7" style="32" customWidth="1"/>
    <col min="13" max="13" width="6.7109375" customWidth="1"/>
    <col min="14" max="14" width="4.7109375" customWidth="1"/>
    <col min="15" max="15" width="2.85546875" customWidth="1"/>
    <col min="16" max="16" width="7" customWidth="1"/>
    <col min="17" max="17" width="4.42578125" customWidth="1"/>
    <col min="18" max="19" width="3.28515625" customWidth="1"/>
    <col min="22" max="22" width="1.140625" customWidth="1"/>
    <col min="23" max="23" width="6.140625" customWidth="1"/>
  </cols>
  <sheetData>
    <row r="1" spans="1:23" ht="21.75" customHeight="1" x14ac:dyDescent="0.35">
      <c r="A1" s="18" t="s">
        <v>30</v>
      </c>
    </row>
    <row r="2" spans="1:23" ht="13.5" customHeight="1" x14ac:dyDescent="0.25">
      <c r="B2" s="33" t="s">
        <v>25</v>
      </c>
      <c r="M2" s="25"/>
      <c r="N2" s="25"/>
      <c r="O2" s="25"/>
      <c r="P2" s="25"/>
      <c r="Q2" s="25"/>
      <c r="R2" s="25"/>
      <c r="T2" s="25"/>
      <c r="U2" s="25"/>
    </row>
    <row r="3" spans="1:23" x14ac:dyDescent="0.2">
      <c r="F3" s="86" t="s">
        <v>23</v>
      </c>
      <c r="G3" s="87"/>
      <c r="H3" s="88" t="s">
        <v>24</v>
      </c>
      <c r="I3" s="89"/>
      <c r="L3" s="26" t="s">
        <v>34</v>
      </c>
      <c r="M3" s="26" t="s">
        <v>26</v>
      </c>
      <c r="N3" s="25" t="s">
        <v>33</v>
      </c>
      <c r="O3" s="25" t="s">
        <v>27</v>
      </c>
      <c r="P3" s="25">
        <v>50</v>
      </c>
      <c r="Q3" s="25" t="s">
        <v>45</v>
      </c>
      <c r="R3" s="25"/>
      <c r="S3" s="31"/>
      <c r="T3" s="29" t="s">
        <v>28</v>
      </c>
      <c r="U3" s="29" t="s">
        <v>45</v>
      </c>
    </row>
    <row r="4" spans="1:23" x14ac:dyDescent="0.2">
      <c r="A4" s="2"/>
      <c r="B4" s="3"/>
      <c r="C4" s="11" t="s">
        <v>0</v>
      </c>
      <c r="D4" s="12" t="s">
        <v>1</v>
      </c>
      <c r="E4" s="10" t="s">
        <v>2</v>
      </c>
      <c r="F4" s="17" t="s">
        <v>3</v>
      </c>
      <c r="G4" s="17" t="s">
        <v>4</v>
      </c>
      <c r="H4" s="10" t="s">
        <v>3</v>
      </c>
      <c r="I4" s="14" t="s">
        <v>4</v>
      </c>
      <c r="M4" s="25">
        <v>1</v>
      </c>
      <c r="N4" s="25" t="str">
        <f>Q3</f>
        <v>$</v>
      </c>
      <c r="O4" s="25" t="s">
        <v>27</v>
      </c>
      <c r="P4" s="25">
        <f>F8</f>
        <v>0.84150000000000003</v>
      </c>
      <c r="Q4" s="25" t="s">
        <v>28</v>
      </c>
      <c r="R4" s="25"/>
      <c r="S4" s="31"/>
      <c r="T4" s="29" t="s">
        <v>48</v>
      </c>
      <c r="U4" s="29">
        <v>50</v>
      </c>
    </row>
    <row r="5" spans="1:23" ht="14.25" customHeight="1" x14ac:dyDescent="0.2">
      <c r="A5" s="4"/>
      <c r="B5" s="8"/>
      <c r="C5" s="9" t="s">
        <v>5</v>
      </c>
      <c r="D5" s="7" t="s">
        <v>6</v>
      </c>
      <c r="E5" s="6">
        <v>100</v>
      </c>
      <c r="F5" s="19">
        <v>15.35</v>
      </c>
      <c r="G5" s="19">
        <v>17.350000000000001</v>
      </c>
      <c r="H5" s="19">
        <v>16.113600000000002</v>
      </c>
      <c r="I5" s="19">
        <v>16.6083</v>
      </c>
      <c r="J5" s="5"/>
      <c r="K5" s="5"/>
      <c r="M5" s="25">
        <f>G14</f>
        <v>11.554</v>
      </c>
      <c r="N5" s="25" t="str">
        <f>Q4</f>
        <v>CHF</v>
      </c>
      <c r="O5" s="25"/>
      <c r="P5" s="25">
        <f>100</f>
        <v>100</v>
      </c>
      <c r="Q5" s="25" t="str">
        <f>N3</f>
        <v>MAD</v>
      </c>
      <c r="R5" s="25"/>
      <c r="S5" s="31"/>
      <c r="T5" s="29">
        <f>F8</f>
        <v>0.84150000000000003</v>
      </c>
      <c r="U5" s="29">
        <v>1</v>
      </c>
    </row>
    <row r="6" spans="1:23" ht="14.25" customHeight="1" x14ac:dyDescent="0.2">
      <c r="A6" s="4"/>
      <c r="B6" s="8"/>
      <c r="C6" s="9" t="s">
        <v>7</v>
      </c>
      <c r="D6" s="7" t="s">
        <v>8</v>
      </c>
      <c r="E6" s="6">
        <v>100</v>
      </c>
      <c r="F6" s="19">
        <v>14</v>
      </c>
      <c r="G6" s="19">
        <v>16</v>
      </c>
      <c r="H6" s="19">
        <v>14.761699999999999</v>
      </c>
      <c r="I6" s="19">
        <v>15.218500000000001</v>
      </c>
      <c r="J6" s="5"/>
      <c r="K6" s="5"/>
      <c r="S6" s="31"/>
      <c r="T6" s="26" t="s">
        <v>49</v>
      </c>
      <c r="U6" s="25">
        <f>U4*T5/U5</f>
        <v>42.075000000000003</v>
      </c>
    </row>
    <row r="7" spans="1:23" ht="14.25" customHeight="1" x14ac:dyDescent="0.2">
      <c r="A7" s="4"/>
      <c r="B7" s="8"/>
      <c r="C7" s="9" t="s">
        <v>9</v>
      </c>
      <c r="D7" s="7" t="s">
        <v>10</v>
      </c>
      <c r="E7" s="6">
        <v>100</v>
      </c>
      <c r="F7" s="19">
        <v>12.55</v>
      </c>
      <c r="G7" s="19">
        <v>14.55</v>
      </c>
      <c r="H7" s="19">
        <v>13.2723</v>
      </c>
      <c r="I7" s="19">
        <v>13.8193</v>
      </c>
      <c r="J7" s="5"/>
      <c r="K7" s="5"/>
      <c r="M7" s="25"/>
      <c r="N7" s="26" t="s">
        <v>26</v>
      </c>
      <c r="O7" s="25" t="s">
        <v>27</v>
      </c>
      <c r="P7" s="25">
        <f>P3*P4*P5/M5</f>
        <v>364.15959840747792</v>
      </c>
      <c r="Q7" s="25" t="str">
        <f>N3</f>
        <v>MAD</v>
      </c>
      <c r="R7" s="25"/>
      <c r="S7" s="31"/>
      <c r="T7" s="25"/>
      <c r="U7" s="25"/>
    </row>
    <row r="8" spans="1:23" ht="14.25" customHeight="1" x14ac:dyDescent="0.2">
      <c r="A8" s="4"/>
      <c r="B8" s="8"/>
      <c r="C8" s="9" t="s">
        <v>11</v>
      </c>
      <c r="D8" s="7" t="s">
        <v>12</v>
      </c>
      <c r="E8" s="6">
        <v>1</v>
      </c>
      <c r="F8" s="19">
        <v>0.84150000000000003</v>
      </c>
      <c r="G8" s="19">
        <v>0.92700000000000005</v>
      </c>
      <c r="H8" s="19">
        <v>0.87239999999999995</v>
      </c>
      <c r="I8" s="19">
        <v>0.90110000000000001</v>
      </c>
      <c r="J8" s="5"/>
      <c r="K8" s="5"/>
      <c r="S8" s="31"/>
      <c r="T8" s="29" t="s">
        <v>28</v>
      </c>
      <c r="U8" s="29" t="s">
        <v>46</v>
      </c>
    </row>
    <row r="9" spans="1:23" ht="14.25" customHeight="1" x14ac:dyDescent="0.2">
      <c r="A9" s="4"/>
      <c r="B9" s="8"/>
      <c r="C9" s="9" t="s">
        <v>13</v>
      </c>
      <c r="D9" s="7" t="s">
        <v>14</v>
      </c>
      <c r="E9" s="6">
        <v>1</v>
      </c>
      <c r="F9" s="19">
        <v>0.79200000000000004</v>
      </c>
      <c r="G9" s="19">
        <v>0.89249999999999996</v>
      </c>
      <c r="H9" s="19">
        <v>0.81540000000000001</v>
      </c>
      <c r="I9" s="19">
        <v>0.84899999999999998</v>
      </c>
      <c r="J9" s="5"/>
      <c r="K9" s="5"/>
      <c r="M9" s="26" t="s">
        <v>26</v>
      </c>
      <c r="N9" s="25" t="s">
        <v>33</v>
      </c>
      <c r="O9" s="25" t="s">
        <v>27</v>
      </c>
      <c r="P9" s="25">
        <v>250</v>
      </c>
      <c r="Q9" s="25" t="s">
        <v>46</v>
      </c>
      <c r="R9" s="25"/>
      <c r="S9" s="31"/>
      <c r="T9" s="29" t="s">
        <v>48</v>
      </c>
      <c r="U9" s="29">
        <v>250</v>
      </c>
    </row>
    <row r="10" spans="1:23" ht="14.25" customHeight="1" x14ac:dyDescent="0.2">
      <c r="A10" s="4"/>
      <c r="B10" s="8"/>
      <c r="C10" s="9" t="s">
        <v>15</v>
      </c>
      <c r="D10" s="7" t="s">
        <v>16</v>
      </c>
      <c r="E10" s="6">
        <v>1</v>
      </c>
      <c r="F10" s="19">
        <v>0.77500000000000002</v>
      </c>
      <c r="G10" s="19">
        <v>0.86550000000000005</v>
      </c>
      <c r="H10" s="19">
        <v>0.80059999999999998</v>
      </c>
      <c r="I10" s="19">
        <v>0.8296</v>
      </c>
      <c r="J10" s="5"/>
      <c r="K10" s="5"/>
      <c r="M10" s="25">
        <v>1</v>
      </c>
      <c r="N10" s="25" t="str">
        <f>Q9</f>
        <v>€</v>
      </c>
      <c r="O10" s="25" t="s">
        <v>27</v>
      </c>
      <c r="P10" s="25">
        <f>F11</f>
        <v>1.1910000000000001</v>
      </c>
      <c r="Q10" s="25" t="s">
        <v>28</v>
      </c>
      <c r="R10" s="25"/>
      <c r="S10" s="31"/>
      <c r="T10" s="29">
        <f>F11</f>
        <v>1.1910000000000001</v>
      </c>
      <c r="U10" s="29">
        <v>1</v>
      </c>
    </row>
    <row r="11" spans="1:23" ht="14.25" customHeight="1" x14ac:dyDescent="0.2">
      <c r="A11" s="4"/>
      <c r="B11" s="8"/>
      <c r="C11" s="9" t="s">
        <v>17</v>
      </c>
      <c r="D11" s="7" t="s">
        <v>18</v>
      </c>
      <c r="E11" s="6">
        <v>1</v>
      </c>
      <c r="F11" s="19">
        <v>1.1910000000000001</v>
      </c>
      <c r="G11" s="19">
        <v>1.2515000000000001</v>
      </c>
      <c r="H11" s="19">
        <v>1.2053</v>
      </c>
      <c r="I11" s="19">
        <v>1.2372000000000001</v>
      </c>
      <c r="J11" s="5"/>
      <c r="K11" s="5"/>
      <c r="M11" s="25">
        <f>G14</f>
        <v>11.554</v>
      </c>
      <c r="N11" s="25" t="str">
        <f>Q10</f>
        <v>CHF</v>
      </c>
      <c r="O11" s="25"/>
      <c r="P11" s="25">
        <f>100</f>
        <v>100</v>
      </c>
      <c r="Q11" s="25" t="str">
        <f>N9</f>
        <v>MAD</v>
      </c>
      <c r="R11" s="25"/>
      <c r="S11" s="31"/>
      <c r="T11" s="26" t="s">
        <v>49</v>
      </c>
      <c r="U11" s="25">
        <f>U9*T10/U10</f>
        <v>297.75</v>
      </c>
    </row>
    <row r="12" spans="1:23" ht="14.25" customHeight="1" x14ac:dyDescent="0.2">
      <c r="A12" s="4"/>
      <c r="B12" s="8"/>
      <c r="C12" s="9" t="s">
        <v>19</v>
      </c>
      <c r="D12" s="7" t="s">
        <v>20</v>
      </c>
      <c r="E12" s="6">
        <v>1</v>
      </c>
      <c r="F12" s="19">
        <v>1.4275</v>
      </c>
      <c r="G12" s="19">
        <v>1.583</v>
      </c>
      <c r="H12" s="19">
        <v>1.4753000000000001</v>
      </c>
      <c r="I12" s="19">
        <v>1.5204</v>
      </c>
      <c r="J12" s="5"/>
      <c r="K12" s="5"/>
      <c r="S12" s="31"/>
      <c r="T12" s="25"/>
      <c r="U12" s="25"/>
    </row>
    <row r="13" spans="1:23" ht="14.25" customHeight="1" x14ac:dyDescent="0.2">
      <c r="A13" s="4"/>
      <c r="B13" s="8"/>
      <c r="C13" s="9" t="s">
        <v>21</v>
      </c>
      <c r="D13" s="7" t="s">
        <v>22</v>
      </c>
      <c r="E13" s="6">
        <v>100</v>
      </c>
      <c r="F13" s="19">
        <v>0.80449999999999999</v>
      </c>
      <c r="G13" s="19">
        <v>0.92049999999999998</v>
      </c>
      <c r="H13" s="19">
        <v>0.85670000000000002</v>
      </c>
      <c r="I13" s="19">
        <v>0.88339999999999996</v>
      </c>
      <c r="J13" s="5"/>
      <c r="K13" s="5"/>
      <c r="M13" s="25"/>
      <c r="N13" s="26" t="s">
        <v>26</v>
      </c>
      <c r="O13" s="25" t="s">
        <v>27</v>
      </c>
      <c r="P13" s="25">
        <f>P9*P10*P11/M11</f>
        <v>2577.02960013848</v>
      </c>
      <c r="Q13" s="25" t="str">
        <f>N9</f>
        <v>MAD</v>
      </c>
      <c r="R13" s="25"/>
      <c r="S13" s="31"/>
      <c r="T13" s="29" t="s">
        <v>28</v>
      </c>
      <c r="U13" s="29" t="s">
        <v>33</v>
      </c>
    </row>
    <row r="14" spans="1:23" ht="14.25" customHeight="1" x14ac:dyDescent="0.2">
      <c r="A14" s="4"/>
      <c r="B14" s="20"/>
      <c r="C14" s="21" t="s">
        <v>32</v>
      </c>
      <c r="D14" s="22" t="s">
        <v>33</v>
      </c>
      <c r="E14" s="6"/>
      <c r="F14" s="23">
        <v>10.888999999999999</v>
      </c>
      <c r="G14" s="23">
        <v>11.554</v>
      </c>
      <c r="H14" s="23">
        <v>10.954000000000001</v>
      </c>
      <c r="I14" s="23">
        <v>11.223000000000001</v>
      </c>
      <c r="J14" s="5"/>
      <c r="K14" s="5"/>
      <c r="N14" s="28" t="s">
        <v>47</v>
      </c>
      <c r="O14" s="28"/>
      <c r="P14" s="28">
        <f>P7+P13</f>
        <v>2941.1891985459579</v>
      </c>
      <c r="Q14" s="28" t="s">
        <v>33</v>
      </c>
      <c r="R14" s="28"/>
      <c r="S14" s="31"/>
      <c r="T14" s="29">
        <f>U6+U11</f>
        <v>339.82499999999999</v>
      </c>
      <c r="U14" s="29" t="s">
        <v>48</v>
      </c>
    </row>
    <row r="15" spans="1:23" ht="12.75" customHeight="1" x14ac:dyDescent="0.2">
      <c r="A15" s="90" t="s">
        <v>31</v>
      </c>
      <c r="B15" s="90"/>
      <c r="C15" s="90"/>
      <c r="D15" s="90"/>
      <c r="E15" s="90"/>
      <c r="F15" s="90"/>
      <c r="G15" s="90"/>
      <c r="H15" s="90"/>
      <c r="I15" s="90"/>
      <c r="S15" s="31"/>
      <c r="T15" s="29">
        <f>G14</f>
        <v>11.554</v>
      </c>
      <c r="U15" s="29">
        <v>100</v>
      </c>
    </row>
    <row r="16" spans="1:23" ht="12.7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1"/>
      <c r="K16" s="36"/>
      <c r="L16" s="39"/>
      <c r="M16" s="36"/>
      <c r="N16" s="36"/>
      <c r="O16" s="36"/>
      <c r="P16" s="36"/>
      <c r="Q16" s="36"/>
      <c r="R16" s="36"/>
      <c r="S16" s="37"/>
      <c r="T16" s="38"/>
      <c r="U16" s="38"/>
      <c r="V16" s="36"/>
      <c r="W16" s="36"/>
    </row>
    <row r="17" spans="1:23" ht="12" customHeight="1" x14ac:dyDescent="0.2">
      <c r="A17" s="30" t="s">
        <v>34</v>
      </c>
      <c r="B17" s="24" t="s">
        <v>35</v>
      </c>
      <c r="F17"/>
      <c r="I17" s="15"/>
      <c r="K17" s="36"/>
      <c r="S17" s="31"/>
      <c r="T17" s="26" t="s">
        <v>49</v>
      </c>
      <c r="U17" s="25">
        <f>T14*U15/T15</f>
        <v>2941.1891985459579</v>
      </c>
    </row>
    <row r="18" spans="1:23" x14ac:dyDescent="0.2">
      <c r="A18" s="32"/>
      <c r="B18" s="24" t="s">
        <v>44</v>
      </c>
      <c r="F18"/>
      <c r="G18"/>
      <c r="I18"/>
      <c r="K18" s="36"/>
      <c r="L18" s="30" t="s">
        <v>37</v>
      </c>
      <c r="M18" s="26" t="s">
        <v>26</v>
      </c>
      <c r="N18" s="25" t="s">
        <v>28</v>
      </c>
      <c r="O18" s="25" t="s">
        <v>27</v>
      </c>
      <c r="P18" s="25">
        <v>600</v>
      </c>
      <c r="Q18" s="25" t="s">
        <v>33</v>
      </c>
      <c r="R18" s="25"/>
      <c r="S18" s="31"/>
      <c r="T18" s="29" t="s">
        <v>28</v>
      </c>
      <c r="U18" s="29" t="s">
        <v>33</v>
      </c>
    </row>
    <row r="19" spans="1:23" x14ac:dyDescent="0.2">
      <c r="A19" s="32"/>
      <c r="B19" s="24" t="s">
        <v>36</v>
      </c>
      <c r="F19"/>
      <c r="G19"/>
      <c r="I19"/>
      <c r="K19" s="36"/>
      <c r="M19" s="25">
        <v>100</v>
      </c>
      <c r="N19" s="25" t="str">
        <f>Q18</f>
        <v>MAD</v>
      </c>
      <c r="O19" s="25" t="s">
        <v>27</v>
      </c>
      <c r="P19" s="25">
        <f>F14</f>
        <v>10.888999999999999</v>
      </c>
      <c r="Q19" s="25" t="str">
        <f>N18</f>
        <v>CHF</v>
      </c>
      <c r="R19" s="25"/>
      <c r="S19" s="31"/>
      <c r="T19" s="29" t="s">
        <v>48</v>
      </c>
      <c r="U19" s="29">
        <v>600</v>
      </c>
    </row>
    <row r="20" spans="1:23" x14ac:dyDescent="0.2">
      <c r="A20" s="36"/>
      <c r="B20" s="36"/>
      <c r="C20" s="36"/>
      <c r="D20" s="36"/>
      <c r="E20" s="36"/>
      <c r="F20" s="40"/>
      <c r="G20" s="36"/>
      <c r="H20" s="36"/>
      <c r="I20" s="36"/>
      <c r="J20" s="36"/>
      <c r="K20" s="36"/>
      <c r="M20" s="25"/>
      <c r="N20" s="25"/>
      <c r="O20" s="25"/>
      <c r="P20" s="25"/>
      <c r="Q20" s="25"/>
      <c r="R20" s="25"/>
      <c r="S20" s="31"/>
      <c r="T20" s="29">
        <f>F14</f>
        <v>10.888999999999999</v>
      </c>
      <c r="U20" s="29">
        <v>100</v>
      </c>
    </row>
    <row r="21" spans="1:23" x14ac:dyDescent="0.2">
      <c r="A21" s="30" t="s">
        <v>37</v>
      </c>
      <c r="B21" s="24" t="s">
        <v>50</v>
      </c>
      <c r="F21"/>
      <c r="G21"/>
      <c r="I21"/>
      <c r="M21" s="25"/>
      <c r="N21" s="26" t="s">
        <v>26</v>
      </c>
      <c r="O21" s="25" t="s">
        <v>27</v>
      </c>
      <c r="P21" s="25">
        <f>P18*P19/M19</f>
        <v>65.334000000000003</v>
      </c>
      <c r="Q21" s="25"/>
      <c r="R21" s="25"/>
      <c r="S21" s="31"/>
      <c r="T21" s="26" t="s">
        <v>49</v>
      </c>
      <c r="U21" s="25">
        <f>U19*T20/U20</f>
        <v>65.334000000000003</v>
      </c>
    </row>
    <row r="22" spans="1:23" x14ac:dyDescent="0.2">
      <c r="A22" s="32"/>
      <c r="B22" s="24" t="s">
        <v>38</v>
      </c>
      <c r="F22"/>
      <c r="G22"/>
      <c r="I22"/>
      <c r="S22" s="31"/>
      <c r="T22" s="25"/>
      <c r="U22" s="25"/>
    </row>
    <row r="23" spans="1:23" hidden="1" x14ac:dyDescent="0.2">
      <c r="A23" s="32"/>
      <c r="F23"/>
      <c r="G23"/>
      <c r="I23"/>
      <c r="S23" s="31"/>
      <c r="T23" s="25"/>
      <c r="U23" s="25"/>
    </row>
    <row r="24" spans="1:23" hidden="1" x14ac:dyDescent="0.2">
      <c r="A24" s="32"/>
      <c r="F24"/>
      <c r="G24"/>
      <c r="I24"/>
      <c r="S24" s="31"/>
      <c r="T24" s="25"/>
      <c r="U24" s="25"/>
    </row>
    <row r="25" spans="1:23" hidden="1" x14ac:dyDescent="0.2">
      <c r="A25" s="32"/>
      <c r="F25"/>
      <c r="G25"/>
      <c r="I25"/>
      <c r="S25" s="31"/>
      <c r="T25" s="25"/>
      <c r="U25" s="25"/>
    </row>
    <row r="26" spans="1:23" hidden="1" x14ac:dyDescent="0.2">
      <c r="A26" s="32"/>
      <c r="F26"/>
      <c r="G26"/>
      <c r="I26"/>
      <c r="S26" s="31"/>
      <c r="T26" s="25"/>
      <c r="U26" s="25"/>
    </row>
    <row r="27" spans="1:23" hidden="1" x14ac:dyDescent="0.2">
      <c r="A27" s="32"/>
      <c r="F27"/>
      <c r="G27"/>
      <c r="I27"/>
      <c r="S27" s="31"/>
      <c r="T27" s="25"/>
      <c r="U27" s="25"/>
    </row>
    <row r="28" spans="1:23" x14ac:dyDescent="0.2">
      <c r="I28"/>
      <c r="M28" s="91" t="s">
        <v>51</v>
      </c>
      <c r="N28" s="91"/>
      <c r="O28" s="91"/>
      <c r="P28" s="27">
        <f>T14-P21</f>
        <v>274.49099999999999</v>
      </c>
      <c r="Q28" s="27" t="s">
        <v>28</v>
      </c>
      <c r="R28" s="27"/>
      <c r="S28" s="31"/>
      <c r="T28" s="25"/>
      <c r="U28" s="25"/>
    </row>
    <row r="29" spans="1:23" x14ac:dyDescent="0.2">
      <c r="A29" s="36"/>
      <c r="B29" s="36"/>
      <c r="C29" s="36"/>
      <c r="D29" s="36"/>
      <c r="E29" s="36"/>
      <c r="F29" s="40"/>
      <c r="G29" s="40"/>
      <c r="H29" s="36"/>
      <c r="I29" s="36"/>
      <c r="J29" s="36"/>
      <c r="K29" s="36"/>
      <c r="L29" s="39"/>
      <c r="M29" s="36"/>
      <c r="N29" s="36"/>
      <c r="O29" s="36"/>
      <c r="P29" s="36"/>
      <c r="Q29" s="36"/>
      <c r="R29" s="36"/>
      <c r="S29" s="37"/>
      <c r="T29" s="36"/>
      <c r="U29" s="36"/>
      <c r="V29" s="36"/>
      <c r="W29" s="36"/>
    </row>
    <row r="30" spans="1:23" x14ac:dyDescent="0.2">
      <c r="A30" s="30" t="s">
        <v>39</v>
      </c>
      <c r="B30" s="24" t="s">
        <v>53</v>
      </c>
      <c r="F30"/>
      <c r="G30"/>
      <c r="I30"/>
      <c r="L30" s="30" t="s">
        <v>39</v>
      </c>
      <c r="M30" s="26" t="s">
        <v>26</v>
      </c>
      <c r="N30" s="25" t="s">
        <v>28</v>
      </c>
      <c r="O30" s="25" t="s">
        <v>27</v>
      </c>
      <c r="P30" s="25">
        <v>12500</v>
      </c>
      <c r="Q30" s="25" t="s">
        <v>22</v>
      </c>
      <c r="R30" s="25"/>
      <c r="S30" s="31"/>
      <c r="T30" s="29" t="s">
        <v>28</v>
      </c>
      <c r="U30" s="29" t="s">
        <v>22</v>
      </c>
    </row>
    <row r="31" spans="1:23" x14ac:dyDescent="0.2">
      <c r="A31" s="32"/>
      <c r="B31" s="24" t="s">
        <v>52</v>
      </c>
      <c r="F31"/>
      <c r="G31"/>
      <c r="I31"/>
      <c r="M31" s="25">
        <v>100</v>
      </c>
      <c r="N31" s="25" t="str">
        <f>Q30</f>
        <v>JPY</v>
      </c>
      <c r="O31" s="25" t="s">
        <v>27</v>
      </c>
      <c r="P31" s="25">
        <f>I13</f>
        <v>0.88339999999999996</v>
      </c>
      <c r="Q31" s="25" t="str">
        <f>N30</f>
        <v>CHF</v>
      </c>
      <c r="R31" s="25"/>
      <c r="S31" s="31"/>
      <c r="T31" s="29" t="s">
        <v>48</v>
      </c>
      <c r="U31" s="29">
        <v>12500</v>
      </c>
    </row>
    <row r="32" spans="1:23" x14ac:dyDescent="0.2">
      <c r="A32" s="32"/>
      <c r="F32"/>
      <c r="G32"/>
      <c r="I32"/>
      <c r="M32" s="25"/>
      <c r="N32" s="25"/>
      <c r="O32" s="25"/>
      <c r="P32" s="25"/>
      <c r="Q32" s="25"/>
      <c r="R32" s="25"/>
      <c r="S32" s="31"/>
      <c r="T32" s="29">
        <f>I13</f>
        <v>0.88339999999999996</v>
      </c>
      <c r="U32" s="29">
        <v>100</v>
      </c>
    </row>
    <row r="33" spans="1:24" x14ac:dyDescent="0.2">
      <c r="M33" s="91" t="s">
        <v>51</v>
      </c>
      <c r="N33" s="91"/>
      <c r="O33" s="91"/>
      <c r="P33" s="27">
        <f>P30*P31/M31</f>
        <v>110.425</v>
      </c>
      <c r="Q33" s="27" t="s">
        <v>28</v>
      </c>
      <c r="R33" s="27"/>
      <c r="S33" s="31"/>
      <c r="T33" s="26" t="s">
        <v>49</v>
      </c>
      <c r="U33" s="25">
        <f>U31*T32/U32</f>
        <v>110.425</v>
      </c>
    </row>
    <row r="34" spans="1:24" x14ac:dyDescent="0.2">
      <c r="A34" s="36"/>
      <c r="B34" s="36"/>
      <c r="C34" s="36"/>
      <c r="D34" s="36"/>
      <c r="E34" s="36"/>
      <c r="F34" s="40"/>
      <c r="G34" s="40"/>
      <c r="H34" s="36"/>
      <c r="I34" s="36"/>
      <c r="J34" s="36"/>
      <c r="K34" s="36"/>
      <c r="L34" s="39"/>
      <c r="M34" s="36"/>
      <c r="N34" s="36"/>
      <c r="O34" s="36"/>
      <c r="P34" s="36"/>
      <c r="Q34" s="36"/>
      <c r="R34" s="36"/>
      <c r="S34" s="37"/>
      <c r="T34" s="36"/>
      <c r="U34" s="36"/>
      <c r="V34" s="36"/>
      <c r="W34" s="36"/>
    </row>
    <row r="35" spans="1:24" x14ac:dyDescent="0.2">
      <c r="A35" s="30" t="s">
        <v>40</v>
      </c>
      <c r="B35" s="24" t="s">
        <v>41</v>
      </c>
      <c r="F35"/>
      <c r="G35"/>
      <c r="I35"/>
      <c r="L35" s="30" t="s">
        <v>40</v>
      </c>
      <c r="M35" s="26" t="s">
        <v>26</v>
      </c>
      <c r="N35" s="25" t="s">
        <v>28</v>
      </c>
      <c r="O35" s="25" t="s">
        <v>27</v>
      </c>
      <c r="P35" s="25">
        <v>800</v>
      </c>
      <c r="Q35" s="25" t="s">
        <v>10</v>
      </c>
      <c r="R35" s="25"/>
      <c r="S35" s="31"/>
      <c r="T35" s="29" t="s">
        <v>28</v>
      </c>
      <c r="U35" s="29" t="s">
        <v>10</v>
      </c>
    </row>
    <row r="36" spans="1:24" x14ac:dyDescent="0.2">
      <c r="A36" s="32"/>
      <c r="B36" s="24" t="s">
        <v>59</v>
      </c>
      <c r="F36"/>
      <c r="G36"/>
      <c r="I36"/>
      <c r="M36" s="25">
        <v>100</v>
      </c>
      <c r="N36" s="25" t="str">
        <f>Q35</f>
        <v>SEK</v>
      </c>
      <c r="O36" s="25" t="s">
        <v>27</v>
      </c>
      <c r="P36" s="25">
        <f>H7</f>
        <v>13.2723</v>
      </c>
      <c r="Q36" s="25" t="str">
        <f>N35</f>
        <v>CHF</v>
      </c>
      <c r="R36" s="25"/>
      <c r="S36" s="31"/>
      <c r="T36" s="29" t="s">
        <v>48</v>
      </c>
      <c r="U36" s="29">
        <v>800</v>
      </c>
    </row>
    <row r="37" spans="1:24" x14ac:dyDescent="0.2">
      <c r="A37" s="32"/>
      <c r="B37" s="24" t="s">
        <v>42</v>
      </c>
      <c r="F37"/>
      <c r="G37"/>
      <c r="I37"/>
      <c r="M37" s="25"/>
      <c r="N37" s="25"/>
      <c r="O37" s="25"/>
      <c r="P37" s="25"/>
      <c r="Q37" s="25"/>
      <c r="R37" s="25"/>
      <c r="S37" s="31"/>
      <c r="T37" s="29">
        <f>H7</f>
        <v>13.2723</v>
      </c>
      <c r="U37" s="29">
        <v>100</v>
      </c>
    </row>
    <row r="38" spans="1:24" x14ac:dyDescent="0.2">
      <c r="M38" s="25"/>
      <c r="N38" s="26" t="s">
        <v>26</v>
      </c>
      <c r="O38" s="25" t="s">
        <v>27</v>
      </c>
      <c r="P38" s="25">
        <f>P35*P36/M36</f>
        <v>106.1784</v>
      </c>
      <c r="Q38" s="25"/>
      <c r="R38" s="25"/>
      <c r="S38" s="31"/>
      <c r="T38" s="26" t="s">
        <v>49</v>
      </c>
      <c r="U38" s="25">
        <f>U36*T37/U37</f>
        <v>106.1784</v>
      </c>
    </row>
    <row r="39" spans="1:24" x14ac:dyDescent="0.2">
      <c r="M39" s="91" t="s">
        <v>51</v>
      </c>
      <c r="N39" s="91"/>
      <c r="O39" s="91"/>
      <c r="P39" s="27">
        <f>P38+5</f>
        <v>111.1784</v>
      </c>
      <c r="Q39" s="27" t="s">
        <v>28</v>
      </c>
      <c r="R39" s="27"/>
      <c r="S39" s="31"/>
    </row>
    <row r="40" spans="1:24" x14ac:dyDescent="0.2">
      <c r="A40" s="39"/>
      <c r="B40" s="36"/>
      <c r="C40" s="36"/>
      <c r="D40" s="36"/>
      <c r="E40" s="36"/>
      <c r="F40" s="40"/>
      <c r="G40" s="40"/>
      <c r="H40" s="36"/>
      <c r="I40" s="41"/>
      <c r="J40" s="36"/>
      <c r="K40" s="36"/>
      <c r="L40" s="39"/>
      <c r="M40" s="36"/>
      <c r="N40" s="36"/>
      <c r="O40" s="36"/>
      <c r="P40" s="36"/>
      <c r="Q40" s="36"/>
      <c r="R40" s="36"/>
      <c r="S40" s="37"/>
      <c r="T40" s="36"/>
      <c r="U40" s="36"/>
      <c r="V40" s="36"/>
      <c r="W40" s="36"/>
    </row>
    <row r="41" spans="1:24" x14ac:dyDescent="0.2">
      <c r="A41" s="30" t="s">
        <v>43</v>
      </c>
      <c r="B41" s="24" t="s">
        <v>60</v>
      </c>
      <c r="L41" s="30" t="s">
        <v>43</v>
      </c>
      <c r="M41" s="26" t="s">
        <v>26</v>
      </c>
      <c r="N41" s="25" t="s">
        <v>28</v>
      </c>
      <c r="O41" s="25" t="s">
        <v>27</v>
      </c>
      <c r="P41" s="25">
        <v>2000</v>
      </c>
      <c r="Q41" s="25" t="s">
        <v>29</v>
      </c>
      <c r="S41" s="31"/>
    </row>
    <row r="42" spans="1:24" x14ac:dyDescent="0.2">
      <c r="A42" s="32"/>
      <c r="B42" s="24" t="s">
        <v>61</v>
      </c>
      <c r="M42" s="25">
        <v>1</v>
      </c>
      <c r="N42" s="25" t="str">
        <f>Q41</f>
        <v>£</v>
      </c>
      <c r="O42" s="25" t="s">
        <v>27</v>
      </c>
      <c r="P42" s="25">
        <v>1.3</v>
      </c>
      <c r="Q42" s="25" t="str">
        <f>N41</f>
        <v>CHF</v>
      </c>
      <c r="S42" s="31"/>
      <c r="T42" s="25" t="s">
        <v>55</v>
      </c>
      <c r="U42" s="25"/>
      <c r="V42" s="25"/>
      <c r="W42" s="25"/>
      <c r="X42" s="25"/>
    </row>
    <row r="43" spans="1:24" x14ac:dyDescent="0.2">
      <c r="N43" s="26" t="s">
        <v>49</v>
      </c>
      <c r="O43" s="92">
        <f>P41*P42/M42</f>
        <v>2600</v>
      </c>
      <c r="P43" s="92"/>
      <c r="Q43" s="92"/>
      <c r="S43" s="31"/>
      <c r="T43" s="25">
        <f>F12</f>
        <v>1.4275</v>
      </c>
      <c r="U43" s="25" t="s">
        <v>56</v>
      </c>
      <c r="V43" s="92">
        <f>T43-1.3</f>
        <v>0.12749999999999995</v>
      </c>
      <c r="W43" s="92"/>
      <c r="X43" s="25"/>
    </row>
    <row r="44" spans="1:24" ht="6" customHeight="1" x14ac:dyDescent="0.2">
      <c r="M44" s="25"/>
      <c r="N44" s="26"/>
      <c r="O44" s="25"/>
      <c r="P44" s="25"/>
      <c r="Q44" s="25"/>
      <c r="S44" s="31"/>
      <c r="T44" s="25"/>
      <c r="U44" s="25"/>
      <c r="V44" s="25"/>
      <c r="W44" s="25"/>
      <c r="X44" s="25"/>
    </row>
    <row r="45" spans="1:24" x14ac:dyDescent="0.2">
      <c r="M45" s="26" t="s">
        <v>26</v>
      </c>
      <c r="N45" s="25" t="s">
        <v>28</v>
      </c>
      <c r="O45" s="25" t="s">
        <v>27</v>
      </c>
      <c r="P45" s="25">
        <v>2000</v>
      </c>
      <c r="Q45" s="25" t="s">
        <v>29</v>
      </c>
      <c r="S45" s="31"/>
      <c r="T45" s="26" t="s">
        <v>57</v>
      </c>
      <c r="U45" s="34">
        <f>V43</f>
        <v>0.12749999999999995</v>
      </c>
      <c r="V45" s="25"/>
      <c r="W45" s="25"/>
      <c r="X45" s="25"/>
    </row>
    <row r="46" spans="1:24" x14ac:dyDescent="0.2">
      <c r="M46" s="25">
        <v>1</v>
      </c>
      <c r="N46" s="25" t="str">
        <f>Q45</f>
        <v>£</v>
      </c>
      <c r="O46" s="25" t="s">
        <v>27</v>
      </c>
      <c r="P46" s="25">
        <f>F12</f>
        <v>1.4275</v>
      </c>
      <c r="Q46" s="25" t="str">
        <f>N45</f>
        <v>CHF</v>
      </c>
      <c r="S46" s="31"/>
      <c r="T46" s="25"/>
      <c r="U46" s="25"/>
      <c r="V46" s="25"/>
      <c r="W46" s="25"/>
      <c r="X46" s="25"/>
    </row>
    <row r="47" spans="1:24" x14ac:dyDescent="0.2">
      <c r="N47" s="26" t="s">
        <v>49</v>
      </c>
      <c r="O47" s="92">
        <f>P45*P46/M46</f>
        <v>2855</v>
      </c>
      <c r="P47" s="92"/>
      <c r="Q47" s="92"/>
      <c r="S47" s="31"/>
      <c r="T47" s="25" t="s">
        <v>51</v>
      </c>
      <c r="U47" s="25">
        <f>2000*V43</f>
        <v>254.99999999999989</v>
      </c>
      <c r="V47" s="92" t="s">
        <v>28</v>
      </c>
      <c r="W47" s="92"/>
      <c r="X47" s="25"/>
    </row>
    <row r="48" spans="1:24" x14ac:dyDescent="0.2">
      <c r="M48" s="91" t="s">
        <v>51</v>
      </c>
      <c r="N48" s="91"/>
      <c r="O48" s="91"/>
      <c r="P48" s="25">
        <f>O47-O43</f>
        <v>255</v>
      </c>
      <c r="Q48" s="25" t="s">
        <v>28</v>
      </c>
      <c r="R48" s="24" t="s">
        <v>54</v>
      </c>
      <c r="S48" s="31"/>
    </row>
  </sheetData>
  <mergeCells count="11">
    <mergeCell ref="M48:O48"/>
    <mergeCell ref="F3:G3"/>
    <mergeCell ref="H3:I3"/>
    <mergeCell ref="V43:W43"/>
    <mergeCell ref="V47:W47"/>
    <mergeCell ref="A15:I15"/>
    <mergeCell ref="M28:O28"/>
    <mergeCell ref="M33:O33"/>
    <mergeCell ref="M39:O39"/>
    <mergeCell ref="O43:Q43"/>
    <mergeCell ref="O47:Q47"/>
  </mergeCells>
  <phoneticPr fontId="4" type="noConversion"/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85" zoomScaleNormal="85" workbookViewId="0">
      <selection activeCell="A2" sqref="A2:XFD2"/>
    </sheetView>
  </sheetViews>
  <sheetFormatPr baseColWidth="10" defaultRowHeight="12.75" x14ac:dyDescent="0.2"/>
  <cols>
    <col min="1" max="1" width="7.42578125" customWidth="1"/>
    <col min="2" max="2" width="47.28515625" customWidth="1"/>
    <col min="4" max="4" width="3.140625" customWidth="1"/>
    <col min="5" max="5" width="3.42578125" customWidth="1"/>
    <col min="7" max="7" width="5.28515625" customWidth="1"/>
    <col min="8" max="8" width="8.5703125" customWidth="1"/>
    <col min="9" max="9" width="3.5703125" customWidth="1"/>
    <col min="10" max="10" width="5.5703125" customWidth="1"/>
    <col min="11" max="11" width="3.5703125" customWidth="1"/>
    <col min="12" max="12" width="8.5703125" customWidth="1"/>
    <col min="13" max="13" width="3.5703125" customWidth="1"/>
    <col min="14" max="14" width="9" style="57" customWidth="1"/>
    <col min="15" max="15" width="7" customWidth="1"/>
  </cols>
  <sheetData>
    <row r="1" spans="1:14" ht="23.25" x14ac:dyDescent="0.35">
      <c r="A1" s="18" t="s">
        <v>62</v>
      </c>
    </row>
    <row r="2" spans="1:14" ht="23.25" x14ac:dyDescent="0.35">
      <c r="A2" s="18"/>
    </row>
    <row r="3" spans="1:14" ht="17.25" customHeight="1" x14ac:dyDescent="0.2"/>
    <row r="4" spans="1:14" ht="17.25" customHeight="1" x14ac:dyDescent="0.2">
      <c r="A4" s="84" t="s">
        <v>34</v>
      </c>
      <c r="B4" s="44" t="s">
        <v>99</v>
      </c>
      <c r="C4" s="44"/>
      <c r="D4" s="44"/>
      <c r="E4" s="44"/>
      <c r="F4" s="42"/>
      <c r="N4"/>
    </row>
    <row r="5" spans="1:14" ht="17.25" customHeight="1" x14ac:dyDescent="0.2">
      <c r="A5" s="84"/>
      <c r="B5" s="44" t="s">
        <v>106</v>
      </c>
      <c r="C5" s="44"/>
      <c r="D5" s="44"/>
      <c r="E5" s="44"/>
      <c r="F5" s="42"/>
      <c r="N5"/>
    </row>
    <row r="6" spans="1:14" ht="17.25" customHeight="1" x14ac:dyDescent="0.2">
      <c r="A6" s="84"/>
      <c r="B6" s="44"/>
      <c r="C6" s="44"/>
      <c r="D6" s="44"/>
      <c r="E6" s="44"/>
      <c r="F6" s="42"/>
      <c r="N6"/>
    </row>
    <row r="7" spans="1:14" ht="17.25" customHeight="1" x14ac:dyDescent="0.2">
      <c r="A7" s="84"/>
      <c r="B7" s="44"/>
      <c r="C7" s="44"/>
      <c r="D7" s="44"/>
      <c r="E7" s="44"/>
      <c r="F7" s="42"/>
      <c r="N7"/>
    </row>
    <row r="8" spans="1:14" ht="17.25" customHeight="1" x14ac:dyDescent="0.2">
      <c r="A8" s="84" t="s">
        <v>37</v>
      </c>
      <c r="B8" s="44" t="s">
        <v>98</v>
      </c>
      <c r="C8" s="44"/>
      <c r="D8" s="44"/>
      <c r="E8" s="44"/>
      <c r="F8" s="42"/>
      <c r="N8"/>
    </row>
    <row r="9" spans="1:14" ht="17.25" customHeight="1" x14ac:dyDescent="0.2">
      <c r="A9" s="84"/>
      <c r="B9" s="44" t="s">
        <v>63</v>
      </c>
      <c r="C9" s="44"/>
      <c r="D9" s="44"/>
      <c r="E9" s="44"/>
      <c r="F9" s="42"/>
      <c r="N9"/>
    </row>
    <row r="10" spans="1:14" ht="17.25" customHeight="1" x14ac:dyDescent="0.2">
      <c r="A10" s="84"/>
      <c r="B10" s="44" t="s">
        <v>64</v>
      </c>
      <c r="C10" s="44"/>
      <c r="D10" s="44"/>
      <c r="E10" s="44"/>
      <c r="F10" s="42"/>
      <c r="N10"/>
    </row>
    <row r="11" spans="1:14" ht="17.25" customHeight="1" x14ac:dyDescent="0.2">
      <c r="A11" s="84"/>
      <c r="B11" s="44"/>
      <c r="C11" s="44"/>
      <c r="D11" s="44"/>
      <c r="E11" s="44"/>
      <c r="F11" s="42"/>
      <c r="N11"/>
    </row>
    <row r="12" spans="1:14" ht="17.25" customHeight="1" x14ac:dyDescent="0.2">
      <c r="A12" s="84"/>
      <c r="B12" s="44"/>
      <c r="C12" s="44"/>
      <c r="D12" s="44"/>
      <c r="E12" s="44"/>
      <c r="F12" s="42"/>
      <c r="N12"/>
    </row>
    <row r="13" spans="1:14" ht="17.25" customHeight="1" x14ac:dyDescent="0.2">
      <c r="A13" s="84" t="s">
        <v>39</v>
      </c>
      <c r="B13" s="44" t="s">
        <v>96</v>
      </c>
      <c r="C13" s="44"/>
      <c r="D13" s="44"/>
      <c r="E13" s="44"/>
      <c r="F13" s="42"/>
      <c r="N13"/>
    </row>
    <row r="14" spans="1:14" ht="17.25" customHeight="1" x14ac:dyDescent="0.2">
      <c r="A14" s="84"/>
      <c r="B14" s="44" t="s">
        <v>100</v>
      </c>
      <c r="C14" s="44"/>
      <c r="D14" s="44"/>
      <c r="E14" s="44"/>
      <c r="F14" s="42" t="s">
        <v>61</v>
      </c>
      <c r="N14"/>
    </row>
    <row r="15" spans="1:14" ht="17.25" customHeight="1" x14ac:dyDescent="0.2">
      <c r="A15" s="84"/>
      <c r="B15" s="44" t="s">
        <v>66</v>
      </c>
      <c r="C15" s="44"/>
      <c r="D15" s="44"/>
      <c r="E15" s="44"/>
      <c r="F15" s="42"/>
      <c r="N15"/>
    </row>
    <row r="16" spans="1:14" ht="17.25" customHeight="1" x14ac:dyDescent="0.2">
      <c r="A16" s="84"/>
      <c r="B16" s="44" t="s">
        <v>65</v>
      </c>
      <c r="C16" s="44"/>
      <c r="D16" s="44"/>
      <c r="E16" s="44"/>
      <c r="F16" s="42"/>
      <c r="N16"/>
    </row>
    <row r="17" spans="1:14" ht="17.25" customHeight="1" x14ac:dyDescent="0.2">
      <c r="A17" s="84"/>
      <c r="B17" s="44"/>
      <c r="C17" s="44"/>
      <c r="D17" s="44"/>
      <c r="E17" s="44"/>
      <c r="F17" s="42"/>
      <c r="N17"/>
    </row>
    <row r="18" spans="1:14" ht="17.25" customHeight="1" x14ac:dyDescent="0.2">
      <c r="A18" s="84"/>
      <c r="B18" s="44"/>
      <c r="C18" s="44"/>
      <c r="D18" s="44"/>
      <c r="E18" s="44"/>
      <c r="F18" s="42"/>
      <c r="N18"/>
    </row>
    <row r="19" spans="1:14" ht="17.25" customHeight="1" x14ac:dyDescent="0.2">
      <c r="A19" s="84" t="s">
        <v>40</v>
      </c>
      <c r="B19" s="44" t="s">
        <v>101</v>
      </c>
      <c r="C19" s="44"/>
      <c r="D19" s="44"/>
      <c r="E19" s="44"/>
      <c r="F19" s="42"/>
      <c r="N19"/>
    </row>
    <row r="20" spans="1:14" ht="17.25" customHeight="1" x14ac:dyDescent="0.2">
      <c r="A20" s="84"/>
      <c r="B20" s="44" t="s">
        <v>102</v>
      </c>
      <c r="C20" s="44"/>
      <c r="D20" s="44"/>
      <c r="E20" s="44"/>
      <c r="F20" s="42"/>
      <c r="N20"/>
    </row>
    <row r="21" spans="1:14" ht="17.25" customHeight="1" x14ac:dyDescent="0.2">
      <c r="A21" s="84"/>
      <c r="B21" s="44" t="s">
        <v>107</v>
      </c>
      <c r="C21" s="44"/>
      <c r="D21" s="44"/>
      <c r="E21" s="44"/>
      <c r="F21" s="42"/>
      <c r="N21"/>
    </row>
    <row r="22" spans="1:14" ht="17.25" customHeight="1" x14ac:dyDescent="0.2">
      <c r="A22" s="85"/>
      <c r="B22" s="78"/>
      <c r="C22" s="78"/>
      <c r="D22" s="78"/>
      <c r="E22" s="78"/>
      <c r="F22" s="79"/>
      <c r="N22"/>
    </row>
    <row r="23" spans="1:14" ht="17.25" customHeight="1" x14ac:dyDescent="0.2">
      <c r="A23" s="84"/>
      <c r="B23" s="44"/>
      <c r="C23" s="44"/>
      <c r="D23" s="44"/>
      <c r="E23" s="44"/>
      <c r="F23" s="42"/>
      <c r="N23"/>
    </row>
    <row r="24" spans="1:14" ht="17.25" customHeight="1" x14ac:dyDescent="0.2">
      <c r="A24" s="84" t="s">
        <v>43</v>
      </c>
      <c r="B24" s="44" t="s">
        <v>95</v>
      </c>
      <c r="C24" s="44"/>
      <c r="D24" s="44"/>
      <c r="E24" s="44"/>
      <c r="F24" s="42"/>
      <c r="N24"/>
    </row>
    <row r="25" spans="1:14" ht="17.25" customHeight="1" x14ac:dyDescent="0.2">
      <c r="A25" s="84"/>
      <c r="B25" s="44" t="s">
        <v>103</v>
      </c>
      <c r="C25" s="44"/>
      <c r="D25" s="44"/>
      <c r="E25" s="44"/>
      <c r="F25" s="42"/>
      <c r="N25"/>
    </row>
    <row r="26" spans="1:14" ht="17.25" customHeight="1" x14ac:dyDescent="0.2">
      <c r="A26" s="84"/>
      <c r="B26" s="44"/>
      <c r="C26" s="44"/>
      <c r="D26" s="44"/>
      <c r="E26" s="44"/>
      <c r="F26" s="42"/>
      <c r="N26"/>
    </row>
    <row r="27" spans="1:14" ht="17.25" customHeight="1" x14ac:dyDescent="0.2">
      <c r="A27" s="84"/>
      <c r="B27" s="44"/>
      <c r="C27" s="44"/>
      <c r="D27" s="44"/>
      <c r="E27" s="44"/>
      <c r="F27" s="42"/>
      <c r="N27"/>
    </row>
    <row r="28" spans="1:14" ht="17.25" customHeight="1" x14ac:dyDescent="0.2">
      <c r="A28" s="84" t="s">
        <v>67</v>
      </c>
      <c r="B28" s="44" t="s">
        <v>69</v>
      </c>
      <c r="C28" s="72"/>
      <c r="D28" s="44"/>
      <c r="E28" s="44"/>
      <c r="F28" s="42"/>
      <c r="N28"/>
    </row>
    <row r="29" spans="1:14" ht="17.25" customHeight="1" x14ac:dyDescent="0.2">
      <c r="A29" s="84"/>
      <c r="B29" s="44" t="s">
        <v>68</v>
      </c>
      <c r="C29" s="44"/>
      <c r="D29" s="44"/>
      <c r="E29" s="44"/>
      <c r="F29" s="42"/>
      <c r="N29"/>
    </row>
    <row r="30" spans="1:14" ht="17.25" customHeight="1" x14ac:dyDescent="0.2">
      <c r="A30" s="84"/>
      <c r="B30" s="44"/>
      <c r="C30" s="44"/>
      <c r="D30" s="44"/>
      <c r="E30" s="44"/>
      <c r="F30" s="42"/>
      <c r="N30"/>
    </row>
    <row r="31" spans="1:14" ht="17.25" customHeight="1" x14ac:dyDescent="0.2">
      <c r="A31" s="84"/>
      <c r="B31" s="44"/>
      <c r="C31" s="44"/>
      <c r="D31" s="44"/>
      <c r="E31" s="44"/>
      <c r="F31" s="42"/>
      <c r="N31"/>
    </row>
    <row r="32" spans="1:14" ht="17.25" customHeight="1" x14ac:dyDescent="0.2">
      <c r="A32" s="84" t="s">
        <v>70</v>
      </c>
      <c r="B32" s="44" t="s">
        <v>104</v>
      </c>
      <c r="C32" s="44"/>
      <c r="D32" s="44"/>
      <c r="E32" s="44"/>
      <c r="F32" s="42"/>
      <c r="N32"/>
    </row>
    <row r="33" spans="1:14" ht="17.25" customHeight="1" x14ac:dyDescent="0.2">
      <c r="A33" s="84"/>
      <c r="B33" s="44" t="s">
        <v>105</v>
      </c>
      <c r="C33" s="44"/>
      <c r="D33" s="44"/>
      <c r="E33" s="44"/>
      <c r="F33" s="42"/>
      <c r="N33"/>
    </row>
    <row r="34" spans="1:14" ht="17.25" customHeight="1" x14ac:dyDescent="0.2">
      <c r="A34" s="84"/>
      <c r="B34" s="44" t="s">
        <v>64</v>
      </c>
      <c r="C34" s="44"/>
      <c r="D34" s="44"/>
      <c r="E34" s="44"/>
      <c r="F34" s="42"/>
      <c r="N34"/>
    </row>
    <row r="35" spans="1:14" ht="17.25" customHeight="1" x14ac:dyDescent="0.2">
      <c r="A35" s="84"/>
      <c r="B35" s="44"/>
      <c r="C35" s="44"/>
      <c r="D35" s="44"/>
      <c r="E35" s="44"/>
      <c r="F35" s="42"/>
      <c r="N35"/>
    </row>
    <row r="36" spans="1:14" ht="17.25" customHeight="1" x14ac:dyDescent="0.2">
      <c r="A36" s="84"/>
      <c r="B36" s="44"/>
      <c r="C36" s="44"/>
      <c r="D36" s="44"/>
      <c r="E36" s="44"/>
      <c r="F36" s="42"/>
      <c r="N36"/>
    </row>
    <row r="37" spans="1:14" ht="17.25" customHeight="1" x14ac:dyDescent="0.2">
      <c r="A37" s="84" t="s">
        <v>71</v>
      </c>
      <c r="B37" s="44" t="s">
        <v>72</v>
      </c>
      <c r="C37" s="44"/>
      <c r="D37" s="44"/>
      <c r="E37" s="44"/>
      <c r="F37" s="42"/>
      <c r="N37"/>
    </row>
    <row r="38" spans="1:14" ht="17.25" customHeight="1" x14ac:dyDescent="0.2">
      <c r="A38" s="52"/>
      <c r="N38"/>
    </row>
    <row r="39" spans="1:14" ht="17.25" customHeight="1" x14ac:dyDescent="0.25">
      <c r="A39" s="52"/>
      <c r="B39" s="71" t="s">
        <v>93</v>
      </c>
      <c r="N39"/>
    </row>
    <row r="40" spans="1:14" ht="17.25" customHeight="1" x14ac:dyDescent="0.2">
      <c r="A40" s="52"/>
      <c r="N40"/>
    </row>
    <row r="41" spans="1:14" ht="17.25" customHeight="1" x14ac:dyDescent="0.2">
      <c r="A41" s="52"/>
      <c r="B41" s="44" t="s">
        <v>73</v>
      </c>
      <c r="N41"/>
    </row>
    <row r="42" spans="1:14" ht="17.25" customHeight="1" x14ac:dyDescent="0.2">
      <c r="A42" s="52"/>
      <c r="N42"/>
    </row>
    <row r="43" spans="1:14" ht="17.25" customHeight="1" x14ac:dyDescent="0.25">
      <c r="A43" s="52"/>
      <c r="B43" s="71" t="s">
        <v>74</v>
      </c>
      <c r="N43"/>
    </row>
    <row r="44" spans="1:14" ht="13.5" customHeight="1" x14ac:dyDescent="0.2">
      <c r="A44" s="52"/>
      <c r="N44"/>
    </row>
    <row r="45" spans="1:14" x14ac:dyDescent="0.2">
      <c r="A45" s="52"/>
      <c r="N45"/>
    </row>
    <row r="46" spans="1:14" x14ac:dyDescent="0.2">
      <c r="A46" s="52"/>
      <c r="D46" s="24"/>
      <c r="N46"/>
    </row>
    <row r="47" spans="1:14" x14ac:dyDescent="0.2">
      <c r="A47" s="52"/>
      <c r="D47" s="24"/>
      <c r="N47"/>
    </row>
    <row r="48" spans="1:14" x14ac:dyDescent="0.2">
      <c r="A48" s="52"/>
      <c r="D48" s="24"/>
      <c r="N48"/>
    </row>
    <row r="49" spans="1:14" x14ac:dyDescent="0.2">
      <c r="A49" s="52"/>
      <c r="D49" s="51"/>
      <c r="E49" s="24"/>
      <c r="N49"/>
    </row>
    <row r="50" spans="1:14" x14ac:dyDescent="0.2">
      <c r="A50" s="52"/>
    </row>
  </sheetData>
  <phoneticPr fontId="4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85" zoomScaleNormal="85" workbookViewId="0">
      <selection activeCell="S55" sqref="S55"/>
    </sheetView>
  </sheetViews>
  <sheetFormatPr baseColWidth="10" defaultRowHeight="12.75" x14ac:dyDescent="0.2"/>
  <cols>
    <col min="1" max="1" width="5.140625" customWidth="1"/>
    <col min="2" max="2" width="47.28515625" customWidth="1"/>
    <col min="4" max="4" width="3.140625" customWidth="1"/>
    <col min="5" max="5" width="3.42578125" customWidth="1"/>
    <col min="7" max="7" width="5.28515625" customWidth="1"/>
    <col min="8" max="8" width="8.5703125" customWidth="1"/>
    <col min="9" max="9" width="3.5703125" customWidth="1"/>
    <col min="10" max="10" width="5.5703125" customWidth="1"/>
    <col min="11" max="11" width="3.5703125" customWidth="1"/>
    <col min="12" max="12" width="8.5703125" customWidth="1"/>
    <col min="13" max="13" width="3.5703125" customWidth="1"/>
    <col min="14" max="14" width="9" style="57" customWidth="1"/>
    <col min="15" max="15" width="7" customWidth="1"/>
  </cols>
  <sheetData>
    <row r="1" spans="1:15" ht="23.25" x14ac:dyDescent="0.35">
      <c r="A1" s="18" t="s">
        <v>62</v>
      </c>
    </row>
    <row r="2" spans="1:15" ht="17.25" customHeight="1" x14ac:dyDescent="0.2"/>
    <row r="3" spans="1:15" ht="17.25" customHeight="1" x14ac:dyDescent="0.2">
      <c r="A3" s="44" t="s">
        <v>34</v>
      </c>
      <c r="B3" s="44" t="s">
        <v>99</v>
      </c>
      <c r="C3" s="44"/>
      <c r="D3" s="44"/>
      <c r="E3" s="44"/>
      <c r="F3" s="42"/>
      <c r="G3" s="99" t="s">
        <v>75</v>
      </c>
      <c r="H3" s="55">
        <v>25000</v>
      </c>
      <c r="I3" s="56" t="s">
        <v>26</v>
      </c>
      <c r="J3" s="55">
        <v>3.75</v>
      </c>
      <c r="K3" s="56" t="s">
        <v>26</v>
      </c>
      <c r="L3" s="55">
        <v>287</v>
      </c>
      <c r="M3" s="96" t="s">
        <v>27</v>
      </c>
      <c r="N3" s="98">
        <f>H3*J3*L3/H4/K4</f>
        <v>747.39583333333337</v>
      </c>
      <c r="O3" s="94" t="s">
        <v>28</v>
      </c>
    </row>
    <row r="4" spans="1:15" ht="17.25" customHeight="1" x14ac:dyDescent="0.2">
      <c r="A4" s="44"/>
      <c r="B4" s="44" t="s">
        <v>106</v>
      </c>
      <c r="C4" s="44"/>
      <c r="D4" s="44"/>
      <c r="E4" s="44"/>
      <c r="F4" s="42"/>
      <c r="G4" s="99"/>
      <c r="H4" s="103">
        <v>100</v>
      </c>
      <c r="I4" s="103"/>
      <c r="J4" s="54" t="s">
        <v>26</v>
      </c>
      <c r="K4" s="103">
        <v>360</v>
      </c>
      <c r="L4" s="103"/>
      <c r="M4" s="97"/>
      <c r="N4" s="98"/>
      <c r="O4" s="94"/>
    </row>
    <row r="5" spans="1:15" ht="17.25" customHeight="1" x14ac:dyDescent="0.2">
      <c r="A5" s="44"/>
      <c r="B5" s="44"/>
      <c r="C5" s="44"/>
      <c r="D5" s="44"/>
      <c r="E5" s="44"/>
      <c r="F5" s="42"/>
      <c r="N5" s="58"/>
    </row>
    <row r="6" spans="1:15" ht="17.25" customHeight="1" x14ac:dyDescent="0.2">
      <c r="A6" s="73"/>
      <c r="B6" s="73"/>
      <c r="C6" s="73"/>
      <c r="D6" s="73"/>
      <c r="E6" s="73"/>
      <c r="F6" s="74"/>
      <c r="G6" s="75"/>
      <c r="H6" s="75"/>
      <c r="I6" s="75"/>
      <c r="J6" s="75"/>
      <c r="K6" s="75"/>
      <c r="L6" s="75"/>
      <c r="M6" s="75"/>
      <c r="N6" s="76"/>
      <c r="O6" s="75"/>
    </row>
    <row r="7" spans="1:15" ht="17.25" customHeight="1" x14ac:dyDescent="0.2">
      <c r="A7" s="44"/>
      <c r="B7" s="44"/>
      <c r="C7" s="44"/>
      <c r="D7" s="44"/>
      <c r="E7" s="44"/>
      <c r="F7" s="42"/>
      <c r="N7" s="58"/>
    </row>
    <row r="8" spans="1:15" ht="17.25" customHeight="1" x14ac:dyDescent="0.2">
      <c r="A8" s="44" t="s">
        <v>37</v>
      </c>
      <c r="B8" s="44" t="s">
        <v>98</v>
      </c>
      <c r="C8" s="44"/>
      <c r="D8" s="44"/>
      <c r="E8" s="44"/>
      <c r="F8" s="42"/>
      <c r="G8" s="99" t="s">
        <v>76</v>
      </c>
      <c r="H8" s="55">
        <v>100</v>
      </c>
      <c r="I8" s="56" t="s">
        <v>26</v>
      </c>
      <c r="J8" s="55">
        <v>360</v>
      </c>
      <c r="K8" s="56" t="s">
        <v>26</v>
      </c>
      <c r="L8" s="55">
        <v>4044.45</v>
      </c>
      <c r="M8" s="96" t="s">
        <v>27</v>
      </c>
      <c r="N8" s="98">
        <f>H8*J8*L8/H9/K9</f>
        <v>4.0000054945054941</v>
      </c>
      <c r="O8" s="94" t="s">
        <v>28</v>
      </c>
    </row>
    <row r="9" spans="1:15" ht="17.25" customHeight="1" x14ac:dyDescent="0.2">
      <c r="A9" s="44"/>
      <c r="B9" s="44" t="s">
        <v>63</v>
      </c>
      <c r="C9" s="44"/>
      <c r="D9" s="44"/>
      <c r="E9" s="44"/>
      <c r="F9" s="42"/>
      <c r="G9" s="99"/>
      <c r="H9" s="103">
        <v>200000</v>
      </c>
      <c r="I9" s="103"/>
      <c r="J9" s="54" t="s">
        <v>26</v>
      </c>
      <c r="K9" s="103">
        <v>182</v>
      </c>
      <c r="L9" s="103"/>
      <c r="M9" s="97"/>
      <c r="N9" s="98"/>
      <c r="O9" s="94"/>
    </row>
    <row r="10" spans="1:15" ht="17.25" customHeight="1" x14ac:dyDescent="0.2">
      <c r="A10" s="44"/>
      <c r="B10" s="44" t="s">
        <v>64</v>
      </c>
      <c r="C10" s="44"/>
      <c r="D10" s="44"/>
      <c r="E10" s="44"/>
      <c r="F10" s="42"/>
    </row>
    <row r="11" spans="1:15" ht="17.25" customHeight="1" x14ac:dyDescent="0.2">
      <c r="A11" s="44"/>
      <c r="B11" s="44"/>
      <c r="C11" s="44"/>
      <c r="D11" s="44"/>
      <c r="E11" s="44"/>
      <c r="F11" s="42"/>
    </row>
    <row r="12" spans="1:15" ht="17.25" customHeight="1" x14ac:dyDescent="0.2">
      <c r="A12" s="73"/>
      <c r="B12" s="73"/>
      <c r="C12" s="73"/>
      <c r="D12" s="73"/>
      <c r="E12" s="73"/>
      <c r="F12" s="74"/>
      <c r="G12" s="75"/>
      <c r="H12" s="75"/>
      <c r="I12" s="75"/>
      <c r="J12" s="75"/>
      <c r="K12" s="75"/>
      <c r="L12" s="75"/>
      <c r="M12" s="75"/>
      <c r="N12" s="77"/>
      <c r="O12" s="75"/>
    </row>
    <row r="13" spans="1:15" ht="17.25" customHeight="1" x14ac:dyDescent="0.2">
      <c r="A13" s="44"/>
      <c r="B13" s="44"/>
      <c r="C13" s="44"/>
      <c r="D13" s="44"/>
      <c r="E13" s="44"/>
      <c r="F13" s="42"/>
    </row>
    <row r="14" spans="1:15" ht="17.25" customHeight="1" x14ac:dyDescent="0.2">
      <c r="A14" s="44" t="s">
        <v>39</v>
      </c>
      <c r="B14" s="44" t="s">
        <v>96</v>
      </c>
      <c r="C14" s="44"/>
      <c r="D14" s="44"/>
      <c r="E14" s="44"/>
      <c r="F14" s="42"/>
      <c r="G14" s="99" t="s">
        <v>75</v>
      </c>
      <c r="H14" s="55">
        <v>12800</v>
      </c>
      <c r="I14" s="56" t="s">
        <v>26</v>
      </c>
      <c r="J14" s="55">
        <v>2.25</v>
      </c>
      <c r="K14" s="56" t="s">
        <v>26</v>
      </c>
      <c r="L14" s="55">
        <v>195</v>
      </c>
      <c r="M14" s="96" t="s">
        <v>27</v>
      </c>
      <c r="N14" s="100">
        <f>H14*J14*L14/H15/K15</f>
        <v>156</v>
      </c>
      <c r="O14" s="101" t="s">
        <v>28</v>
      </c>
    </row>
    <row r="15" spans="1:15" ht="17.25" customHeight="1" x14ac:dyDescent="0.2">
      <c r="A15" s="44"/>
      <c r="B15" s="44" t="s">
        <v>100</v>
      </c>
      <c r="C15" s="44"/>
      <c r="D15" s="44"/>
      <c r="E15" s="44"/>
      <c r="F15" s="42" t="s">
        <v>61</v>
      </c>
      <c r="G15" s="99"/>
      <c r="H15" s="103">
        <v>100</v>
      </c>
      <c r="I15" s="103"/>
      <c r="J15" s="54" t="s">
        <v>26</v>
      </c>
      <c r="K15" s="103">
        <v>360</v>
      </c>
      <c r="L15" s="103"/>
      <c r="M15" s="97"/>
      <c r="N15" s="100"/>
      <c r="O15" s="102"/>
    </row>
    <row r="16" spans="1:15" ht="17.25" customHeight="1" x14ac:dyDescent="0.2">
      <c r="A16" s="44"/>
      <c r="B16" s="44" t="s">
        <v>66</v>
      </c>
      <c r="C16" s="44"/>
      <c r="D16" s="44"/>
      <c r="E16" s="44"/>
      <c r="F16" s="42"/>
      <c r="L16" s="104" t="s">
        <v>97</v>
      </c>
      <c r="M16" s="104"/>
      <c r="N16" s="76">
        <f>N14/100*35</f>
        <v>54.6</v>
      </c>
      <c r="O16" s="82" t="s">
        <v>28</v>
      </c>
    </row>
    <row r="17" spans="1:15" ht="17.25" customHeight="1" thickBot="1" x14ac:dyDescent="0.25">
      <c r="A17" s="44"/>
      <c r="B17" s="44" t="s">
        <v>65</v>
      </c>
      <c r="C17" s="44"/>
      <c r="D17" s="44"/>
      <c r="E17" s="44"/>
      <c r="F17" s="42"/>
      <c r="J17" s="105" t="s">
        <v>77</v>
      </c>
      <c r="K17" s="105"/>
      <c r="L17" s="105"/>
      <c r="M17" s="67" t="s">
        <v>27</v>
      </c>
      <c r="N17" s="68">
        <f>N14-N16</f>
        <v>101.4</v>
      </c>
      <c r="O17" s="83" t="s">
        <v>28</v>
      </c>
    </row>
    <row r="18" spans="1:15" ht="17.25" customHeight="1" thickTop="1" x14ac:dyDescent="0.2">
      <c r="A18" s="44"/>
      <c r="B18" s="44"/>
      <c r="C18" s="44"/>
      <c r="D18" s="44"/>
      <c r="E18" s="44"/>
      <c r="F18" s="42"/>
    </row>
    <row r="19" spans="1:15" ht="17.25" customHeight="1" x14ac:dyDescent="0.2">
      <c r="A19" s="73"/>
      <c r="B19" s="73"/>
      <c r="C19" s="73"/>
      <c r="D19" s="73"/>
      <c r="E19" s="73"/>
      <c r="F19" s="74"/>
      <c r="G19" s="75"/>
      <c r="H19" s="75"/>
      <c r="I19" s="75"/>
      <c r="J19" s="75"/>
      <c r="K19" s="75"/>
      <c r="L19" s="75"/>
      <c r="M19" s="75"/>
      <c r="N19" s="77"/>
      <c r="O19" s="75"/>
    </row>
    <row r="20" spans="1:15" ht="17.25" customHeight="1" x14ac:dyDescent="0.2">
      <c r="A20" s="44"/>
      <c r="B20" s="44"/>
      <c r="C20" s="44"/>
      <c r="D20" s="44"/>
      <c r="E20" s="44"/>
      <c r="F20" s="42"/>
    </row>
    <row r="21" spans="1:15" ht="17.25" customHeight="1" x14ac:dyDescent="0.2">
      <c r="A21" s="44" t="s">
        <v>40</v>
      </c>
      <c r="B21" s="44" t="s">
        <v>101</v>
      </c>
      <c r="C21" s="44"/>
      <c r="D21" s="44"/>
      <c r="E21" s="44"/>
      <c r="F21" s="42"/>
      <c r="G21" s="99" t="s">
        <v>78</v>
      </c>
      <c r="H21" s="55">
        <v>100</v>
      </c>
      <c r="I21" s="56" t="s">
        <v>26</v>
      </c>
      <c r="J21" s="55">
        <v>360</v>
      </c>
      <c r="K21" s="56" t="s">
        <v>26</v>
      </c>
      <c r="L21" s="55">
        <v>75</v>
      </c>
      <c r="M21" s="96" t="s">
        <v>27</v>
      </c>
      <c r="N21" s="106">
        <f>H21*J21*L21/H22/K22</f>
        <v>180</v>
      </c>
      <c r="O21" s="94" t="s">
        <v>79</v>
      </c>
    </row>
    <row r="22" spans="1:15" ht="17.25" customHeight="1" x14ac:dyDescent="0.2">
      <c r="A22" s="44"/>
      <c r="B22" s="44" t="s">
        <v>102</v>
      </c>
      <c r="C22" s="44"/>
      <c r="D22" s="44"/>
      <c r="E22" s="44"/>
      <c r="F22" s="42"/>
      <c r="G22" s="99"/>
      <c r="H22" s="103">
        <v>5</v>
      </c>
      <c r="I22" s="103"/>
      <c r="J22" s="54" t="s">
        <v>26</v>
      </c>
      <c r="K22" s="103">
        <v>3000</v>
      </c>
      <c r="L22" s="103"/>
      <c r="M22" s="97"/>
      <c r="N22" s="106"/>
      <c r="O22" s="94"/>
    </row>
    <row r="23" spans="1:15" ht="17.25" customHeight="1" x14ac:dyDescent="0.2">
      <c r="A23" s="44"/>
      <c r="B23" s="44" t="s">
        <v>107</v>
      </c>
      <c r="C23" s="44"/>
      <c r="D23" s="44"/>
      <c r="E23" s="44"/>
      <c r="F23" s="42"/>
    </row>
    <row r="24" spans="1:15" ht="17.25" customHeight="1" x14ac:dyDescent="0.2">
      <c r="A24" s="44"/>
      <c r="B24" s="44"/>
      <c r="C24" s="44"/>
      <c r="D24" s="44"/>
      <c r="E24" s="44"/>
      <c r="F24" s="42"/>
      <c r="G24" s="67" t="s">
        <v>80</v>
      </c>
      <c r="H24" s="67"/>
      <c r="I24" s="67"/>
      <c r="J24" s="67"/>
      <c r="K24" s="67"/>
      <c r="L24" s="67"/>
    </row>
    <row r="25" spans="1:15" ht="17.25" customHeight="1" x14ac:dyDescent="0.2">
      <c r="A25" s="44"/>
      <c r="B25" s="44"/>
      <c r="C25" s="44"/>
      <c r="D25" s="44"/>
      <c r="E25" s="44"/>
      <c r="F25" s="42"/>
      <c r="G25" s="67"/>
      <c r="H25" s="67"/>
      <c r="I25" s="67"/>
      <c r="J25" s="67"/>
      <c r="K25" s="67"/>
      <c r="L25" s="67"/>
    </row>
    <row r="26" spans="1:15" ht="17.25" customHeight="1" x14ac:dyDescent="0.2">
      <c r="A26" s="73"/>
      <c r="B26" s="73"/>
      <c r="C26" s="73"/>
      <c r="D26" s="73"/>
      <c r="E26" s="73"/>
      <c r="F26" s="74"/>
      <c r="G26" s="75"/>
      <c r="H26" s="75"/>
      <c r="I26" s="75"/>
      <c r="J26" s="75"/>
      <c r="K26" s="75"/>
      <c r="L26" s="75"/>
      <c r="M26" s="75"/>
      <c r="N26" s="77"/>
      <c r="O26" s="75"/>
    </row>
    <row r="27" spans="1:15" ht="17.25" customHeight="1" x14ac:dyDescent="0.2">
      <c r="A27" s="44"/>
      <c r="B27" s="44"/>
      <c r="C27" s="44"/>
      <c r="D27" s="44"/>
      <c r="E27" s="44"/>
      <c r="F27" s="42"/>
    </row>
    <row r="28" spans="1:15" ht="17.25" customHeight="1" x14ac:dyDescent="0.2">
      <c r="A28" s="44" t="s">
        <v>43</v>
      </c>
      <c r="B28" s="44" t="s">
        <v>95</v>
      </c>
      <c r="C28" s="44"/>
      <c r="D28" s="44"/>
      <c r="E28" s="44"/>
      <c r="F28" s="42"/>
      <c r="G28" s="99" t="s">
        <v>81</v>
      </c>
      <c r="H28" s="55">
        <v>100</v>
      </c>
      <c r="I28" s="56" t="s">
        <v>26</v>
      </c>
      <c r="J28" s="55">
        <v>360</v>
      </c>
      <c r="K28" s="56" t="s">
        <v>26</v>
      </c>
      <c r="L28" s="55">
        <v>188.2</v>
      </c>
      <c r="M28" s="96" t="s">
        <v>27</v>
      </c>
      <c r="N28" s="98">
        <f>H28*J28*L28/H29/K29</f>
        <v>5000.1476014760146</v>
      </c>
      <c r="O28" s="94" t="s">
        <v>28</v>
      </c>
    </row>
    <row r="29" spans="1:15" ht="17.25" customHeight="1" x14ac:dyDescent="0.2">
      <c r="A29" s="44"/>
      <c r="B29" s="44" t="s">
        <v>103</v>
      </c>
      <c r="C29" s="44"/>
      <c r="D29" s="44"/>
      <c r="E29" s="44"/>
      <c r="F29" s="42"/>
      <c r="G29" s="99"/>
      <c r="H29" s="103">
        <v>5</v>
      </c>
      <c r="I29" s="103"/>
      <c r="J29" s="54" t="s">
        <v>26</v>
      </c>
      <c r="K29" s="103">
        <v>271</v>
      </c>
      <c r="L29" s="103"/>
      <c r="M29" s="97"/>
      <c r="N29" s="98"/>
      <c r="O29" s="94"/>
    </row>
    <row r="30" spans="1:15" ht="17.25" customHeight="1" x14ac:dyDescent="0.2">
      <c r="A30" s="44"/>
      <c r="B30" s="44"/>
      <c r="C30" s="44"/>
      <c r="D30" s="44"/>
      <c r="E30" s="44"/>
      <c r="F30" s="42"/>
    </row>
    <row r="31" spans="1:15" ht="17.25" customHeight="1" x14ac:dyDescent="0.2">
      <c r="A31" s="44"/>
      <c r="B31" s="44"/>
      <c r="C31" s="44"/>
      <c r="D31" s="44"/>
      <c r="E31" s="44"/>
      <c r="F31" s="42"/>
    </row>
    <row r="32" spans="1:15" ht="17.25" customHeight="1" x14ac:dyDescent="0.2">
      <c r="A32" s="44"/>
      <c r="B32" s="44"/>
      <c r="C32" s="44"/>
      <c r="D32" s="44"/>
      <c r="E32" s="44"/>
      <c r="F32" s="42"/>
    </row>
    <row r="33" spans="1:15" ht="17.25" customHeight="1" x14ac:dyDescent="0.2">
      <c r="A33" s="44"/>
      <c r="B33" s="44"/>
      <c r="C33" s="44"/>
      <c r="D33" s="44"/>
      <c r="E33" s="44"/>
      <c r="F33" s="42"/>
      <c r="H33" s="62" t="s">
        <v>82</v>
      </c>
    </row>
    <row r="34" spans="1:15" ht="17.25" customHeight="1" x14ac:dyDescent="0.2">
      <c r="A34" s="44" t="s">
        <v>67</v>
      </c>
      <c r="B34" s="44" t="s">
        <v>69</v>
      </c>
      <c r="C34" s="72"/>
      <c r="D34" s="44"/>
      <c r="E34" s="44"/>
      <c r="F34" s="42"/>
      <c r="G34" s="96" t="s">
        <v>75</v>
      </c>
      <c r="H34" s="69">
        <v>100</v>
      </c>
      <c r="I34" s="56" t="s">
        <v>26</v>
      </c>
      <c r="J34" s="55">
        <v>8</v>
      </c>
      <c r="K34" s="56" t="s">
        <v>26</v>
      </c>
      <c r="L34" s="55">
        <v>6</v>
      </c>
      <c r="M34" s="96" t="s">
        <v>27</v>
      </c>
      <c r="N34" s="100">
        <f>H34*J34*L34/H35/K35</f>
        <v>4</v>
      </c>
      <c r="O34" s="101" t="s">
        <v>28</v>
      </c>
    </row>
    <row r="35" spans="1:15" ht="17.25" customHeight="1" x14ac:dyDescent="0.2">
      <c r="A35" s="44"/>
      <c r="B35" s="44" t="s">
        <v>68</v>
      </c>
      <c r="C35" s="44"/>
      <c r="D35" s="44"/>
      <c r="E35" s="44"/>
      <c r="F35" s="42"/>
      <c r="G35" s="96"/>
      <c r="H35" s="103">
        <v>100</v>
      </c>
      <c r="I35" s="103"/>
      <c r="J35" s="54" t="s">
        <v>26</v>
      </c>
      <c r="K35" s="103">
        <v>12</v>
      </c>
      <c r="L35" s="103"/>
      <c r="M35" s="97"/>
      <c r="N35" s="100"/>
      <c r="O35" s="102"/>
    </row>
    <row r="36" spans="1:15" ht="17.25" customHeight="1" x14ac:dyDescent="0.2">
      <c r="A36" s="44"/>
      <c r="B36" s="44"/>
      <c r="C36" s="44"/>
      <c r="D36" s="44"/>
      <c r="E36" s="44"/>
      <c r="F36" s="42"/>
      <c r="G36" s="53"/>
      <c r="H36" s="61"/>
      <c r="I36" s="61"/>
      <c r="J36" s="54"/>
      <c r="K36" s="61"/>
      <c r="L36" s="61"/>
      <c r="M36" s="53"/>
      <c r="N36" s="59"/>
      <c r="O36" s="60"/>
    </row>
    <row r="37" spans="1:15" ht="17.25" customHeight="1" x14ac:dyDescent="0.2">
      <c r="A37" s="44"/>
      <c r="B37" s="44"/>
      <c r="C37" s="44"/>
      <c r="D37" s="44"/>
      <c r="E37" s="44"/>
      <c r="F37" s="42"/>
      <c r="G37" s="53"/>
      <c r="H37" s="63" t="s">
        <v>85</v>
      </c>
      <c r="I37" s="95" t="s">
        <v>86</v>
      </c>
      <c r="J37" s="95"/>
      <c r="K37" s="61"/>
      <c r="L37" s="61"/>
      <c r="M37" s="96" t="s">
        <v>27</v>
      </c>
      <c r="N37" s="98">
        <f>H38*I39/I38</f>
        <v>12000</v>
      </c>
      <c r="O37" s="94" t="s">
        <v>28</v>
      </c>
    </row>
    <row r="38" spans="1:15" ht="17.25" customHeight="1" x14ac:dyDescent="0.2">
      <c r="A38" s="44"/>
      <c r="B38" s="44"/>
      <c r="C38" s="44"/>
      <c r="D38" s="44"/>
      <c r="E38" s="44"/>
      <c r="F38" s="42"/>
      <c r="H38" s="19">
        <v>100</v>
      </c>
      <c r="I38" s="93">
        <v>104</v>
      </c>
      <c r="J38" s="93"/>
      <c r="M38" s="97"/>
      <c r="N38" s="98"/>
      <c r="O38" s="94"/>
    </row>
    <row r="39" spans="1:15" ht="17.25" customHeight="1" x14ac:dyDescent="0.2">
      <c r="A39" s="44"/>
      <c r="B39" s="44"/>
      <c r="C39" s="44"/>
      <c r="D39" s="44"/>
      <c r="E39" s="44"/>
      <c r="F39" s="42"/>
      <c r="H39" s="64" t="s">
        <v>48</v>
      </c>
      <c r="I39" s="93">
        <v>12480</v>
      </c>
      <c r="J39" s="93"/>
    </row>
    <row r="40" spans="1:15" ht="17.25" customHeight="1" x14ac:dyDescent="0.2">
      <c r="A40" s="44"/>
      <c r="B40" s="44"/>
      <c r="C40" s="44"/>
      <c r="D40" s="44"/>
      <c r="E40" s="44"/>
      <c r="F40" s="42"/>
      <c r="H40" s="65"/>
      <c r="I40" s="66"/>
      <c r="J40" s="66"/>
    </row>
    <row r="41" spans="1:15" ht="17.25" customHeight="1" x14ac:dyDescent="0.2">
      <c r="A41" s="44"/>
      <c r="B41" s="44" t="s">
        <v>61</v>
      </c>
      <c r="C41" s="44"/>
      <c r="D41" s="44"/>
      <c r="E41" s="44"/>
      <c r="F41" s="42"/>
    </row>
    <row r="42" spans="1:15" ht="17.25" customHeight="1" x14ac:dyDescent="0.2">
      <c r="A42" s="44" t="s">
        <v>70</v>
      </c>
      <c r="B42" s="44" t="s">
        <v>104</v>
      </c>
      <c r="C42" s="44"/>
      <c r="D42" s="44"/>
      <c r="E42" s="44"/>
      <c r="F42" s="42"/>
      <c r="H42" s="62"/>
      <c r="J42" s="62" t="s">
        <v>88</v>
      </c>
    </row>
    <row r="43" spans="1:15" ht="17.25" customHeight="1" x14ac:dyDescent="0.2">
      <c r="A43" s="44"/>
      <c r="B43" s="44" t="s">
        <v>105</v>
      </c>
      <c r="C43" s="44"/>
      <c r="D43" s="44"/>
      <c r="E43" s="44"/>
      <c r="F43" s="42"/>
      <c r="G43" s="99" t="s">
        <v>87</v>
      </c>
      <c r="H43" s="55">
        <v>10000</v>
      </c>
      <c r="I43" s="56" t="s">
        <v>26</v>
      </c>
      <c r="J43" s="69">
        <v>1</v>
      </c>
      <c r="K43" s="56" t="s">
        <v>26</v>
      </c>
      <c r="L43" s="55">
        <v>6</v>
      </c>
      <c r="M43" s="96" t="s">
        <v>27</v>
      </c>
      <c r="N43" s="100">
        <f>H43*J43*L43/H44/K44</f>
        <v>50</v>
      </c>
      <c r="O43" s="101" t="s">
        <v>28</v>
      </c>
    </row>
    <row r="44" spans="1:15" ht="17.25" customHeight="1" x14ac:dyDescent="0.2">
      <c r="A44" s="44"/>
      <c r="B44" s="44" t="s">
        <v>64</v>
      </c>
      <c r="C44" s="44"/>
      <c r="D44" s="44"/>
      <c r="E44" s="44"/>
      <c r="F44" s="42"/>
      <c r="G44" s="99"/>
      <c r="H44" s="103">
        <v>100</v>
      </c>
      <c r="I44" s="103"/>
      <c r="J44" s="54" t="s">
        <v>26</v>
      </c>
      <c r="K44" s="103">
        <v>12</v>
      </c>
      <c r="L44" s="103"/>
      <c r="M44" s="97"/>
      <c r="N44" s="100"/>
      <c r="O44" s="102"/>
    </row>
    <row r="45" spans="1:15" ht="17.25" customHeight="1" x14ac:dyDescent="0.2">
      <c r="A45" s="44"/>
      <c r="B45" s="44"/>
      <c r="C45" s="44"/>
      <c r="D45" s="44"/>
      <c r="E45" s="44"/>
      <c r="F45" s="42"/>
      <c r="G45" s="70"/>
      <c r="H45" s="61"/>
      <c r="I45" s="61"/>
      <c r="J45" s="54"/>
      <c r="K45" s="61"/>
      <c r="L45" s="61"/>
      <c r="M45" s="53"/>
      <c r="N45" s="59"/>
      <c r="O45" s="60"/>
    </row>
    <row r="46" spans="1:15" ht="17.25" customHeight="1" x14ac:dyDescent="0.2">
      <c r="A46" s="44"/>
      <c r="B46" s="44"/>
      <c r="C46" s="44"/>
      <c r="D46" s="44"/>
      <c r="E46" s="44"/>
      <c r="F46" s="42"/>
      <c r="H46" s="62"/>
      <c r="J46" s="24" t="s">
        <v>88</v>
      </c>
    </row>
    <row r="47" spans="1:15" ht="17.25" customHeight="1" x14ac:dyDescent="0.2">
      <c r="A47" s="44"/>
      <c r="B47" s="44"/>
      <c r="C47" s="44"/>
      <c r="D47" s="44"/>
      <c r="E47" s="44"/>
      <c r="F47" s="42"/>
      <c r="G47" s="99" t="s">
        <v>89</v>
      </c>
      <c r="H47" s="55">
        <v>15000</v>
      </c>
      <c r="I47" s="56" t="s">
        <v>26</v>
      </c>
      <c r="J47" s="55">
        <v>1</v>
      </c>
      <c r="K47" s="56" t="s">
        <v>26</v>
      </c>
      <c r="L47" s="55">
        <v>12</v>
      </c>
      <c r="M47" s="96" t="s">
        <v>27</v>
      </c>
      <c r="N47" s="100">
        <f>H47*J47*L47/H48/K48</f>
        <v>150</v>
      </c>
      <c r="O47" s="101" t="s">
        <v>28</v>
      </c>
    </row>
    <row r="48" spans="1:15" ht="17.25" customHeight="1" x14ac:dyDescent="0.2">
      <c r="A48" s="44"/>
      <c r="B48" s="44"/>
      <c r="C48" s="44"/>
      <c r="D48" s="44"/>
      <c r="E48" s="44"/>
      <c r="F48" s="42"/>
      <c r="G48" s="99"/>
      <c r="H48" s="103">
        <v>100</v>
      </c>
      <c r="I48" s="103"/>
      <c r="J48" s="54" t="s">
        <v>26</v>
      </c>
      <c r="K48" s="103">
        <v>12</v>
      </c>
      <c r="L48" s="103"/>
      <c r="M48" s="97"/>
      <c r="N48" s="100"/>
      <c r="O48" s="102"/>
    </row>
    <row r="49" spans="1:15" ht="17.25" customHeight="1" x14ac:dyDescent="0.2">
      <c r="A49" s="44"/>
      <c r="B49" s="44"/>
      <c r="C49" s="44"/>
      <c r="D49" s="44"/>
      <c r="E49" s="44"/>
      <c r="F49" s="42"/>
      <c r="G49" s="70"/>
      <c r="H49" s="61"/>
      <c r="I49" s="61"/>
      <c r="J49" s="54"/>
      <c r="K49" s="61"/>
      <c r="L49" s="61"/>
      <c r="M49" s="53"/>
      <c r="N49" s="59"/>
      <c r="O49" s="60"/>
    </row>
    <row r="50" spans="1:15" ht="17.25" customHeight="1" x14ac:dyDescent="0.2">
      <c r="A50" s="44"/>
      <c r="B50" s="44"/>
      <c r="C50" s="44"/>
      <c r="D50" s="44"/>
      <c r="E50" s="44"/>
      <c r="F50" s="42"/>
      <c r="G50" s="94" t="s">
        <v>90</v>
      </c>
      <c r="H50" s="94"/>
      <c r="I50" s="94"/>
      <c r="J50" s="94"/>
      <c r="K50" s="94"/>
      <c r="L50" s="94"/>
      <c r="M50" s="94"/>
      <c r="N50" s="94"/>
      <c r="O50" s="94"/>
    </row>
    <row r="51" spans="1:15" ht="17.25" customHeight="1" x14ac:dyDescent="0.2">
      <c r="A51" s="44"/>
      <c r="B51" s="44"/>
      <c r="C51" s="44"/>
      <c r="D51" s="44"/>
      <c r="E51" s="44"/>
      <c r="F51" s="42"/>
      <c r="G51" s="53"/>
      <c r="H51" s="61"/>
      <c r="I51" s="61"/>
      <c r="J51" s="54"/>
      <c r="K51" s="61"/>
      <c r="L51" s="61"/>
      <c r="M51" s="53"/>
      <c r="N51" s="59"/>
      <c r="O51" s="60"/>
    </row>
    <row r="52" spans="1:15" ht="17.25" customHeight="1" x14ac:dyDescent="0.2">
      <c r="A52" s="44"/>
      <c r="B52" s="44"/>
      <c r="C52" s="44"/>
      <c r="D52" s="44"/>
      <c r="E52" s="44"/>
      <c r="F52" s="42"/>
      <c r="G52" s="53"/>
      <c r="H52" s="63" t="s">
        <v>91</v>
      </c>
      <c r="I52" s="95" t="s">
        <v>84</v>
      </c>
      <c r="J52" s="95"/>
      <c r="K52" s="61"/>
      <c r="L52" s="61"/>
      <c r="M52" s="96" t="s">
        <v>27</v>
      </c>
      <c r="N52" s="98">
        <f>H53*I54/I53</f>
        <v>3</v>
      </c>
      <c r="O52" s="94" t="s">
        <v>83</v>
      </c>
    </row>
    <row r="53" spans="1:15" ht="17.25" customHeight="1" x14ac:dyDescent="0.2">
      <c r="A53" s="44"/>
      <c r="B53" s="44"/>
      <c r="C53" s="44"/>
      <c r="D53" s="44"/>
      <c r="E53" s="44"/>
      <c r="F53" s="42"/>
      <c r="H53" s="19">
        <v>1</v>
      </c>
      <c r="I53" s="93">
        <v>200</v>
      </c>
      <c r="J53" s="93"/>
      <c r="M53" s="97"/>
      <c r="N53" s="98"/>
      <c r="O53" s="94"/>
    </row>
    <row r="54" spans="1:15" ht="17.25" customHeight="1" x14ac:dyDescent="0.2">
      <c r="A54" s="44"/>
      <c r="B54" s="44"/>
      <c r="C54" s="44"/>
      <c r="D54" s="44"/>
      <c r="E54" s="44"/>
      <c r="F54" s="42"/>
      <c r="H54" s="64" t="s">
        <v>48</v>
      </c>
      <c r="I54" s="93">
        <v>600</v>
      </c>
      <c r="J54" s="93"/>
    </row>
    <row r="55" spans="1:15" ht="17.25" customHeight="1" x14ac:dyDescent="0.2">
      <c r="A55" s="73"/>
      <c r="B55" s="73"/>
      <c r="C55" s="73"/>
      <c r="D55" s="73"/>
      <c r="E55" s="73"/>
      <c r="F55" s="74"/>
      <c r="G55" s="75"/>
      <c r="H55" s="75"/>
      <c r="I55" s="75"/>
      <c r="J55" s="75"/>
      <c r="K55" s="75"/>
      <c r="L55" s="75"/>
      <c r="M55" s="75"/>
      <c r="N55" s="77"/>
      <c r="O55" s="75"/>
    </row>
    <row r="56" spans="1:15" ht="17.25" customHeight="1" x14ac:dyDescent="0.2">
      <c r="A56" s="78"/>
      <c r="B56" s="78"/>
      <c r="C56" s="78"/>
      <c r="D56" s="78"/>
      <c r="E56" s="78"/>
      <c r="F56" s="79"/>
      <c r="G56" s="80"/>
      <c r="H56" s="80"/>
      <c r="I56" s="80"/>
      <c r="J56" s="80"/>
      <c r="K56" s="80"/>
      <c r="L56" s="80"/>
      <c r="M56" s="80"/>
      <c r="N56" s="81"/>
      <c r="O56" s="80"/>
    </row>
    <row r="57" spans="1:15" ht="17.25" customHeight="1" x14ac:dyDescent="0.2">
      <c r="A57" s="44" t="s">
        <v>71</v>
      </c>
      <c r="B57" s="44" t="s">
        <v>72</v>
      </c>
      <c r="C57" s="44"/>
      <c r="D57" s="44"/>
      <c r="E57" s="44"/>
      <c r="F57" s="42"/>
    </row>
    <row r="58" spans="1:15" ht="17.25" customHeight="1" x14ac:dyDescent="0.2"/>
    <row r="59" spans="1:15" ht="17.25" customHeight="1" x14ac:dyDescent="0.25">
      <c r="B59" s="71" t="s">
        <v>93</v>
      </c>
      <c r="G59" s="72" t="s">
        <v>94</v>
      </c>
      <c r="H59" s="72"/>
      <c r="I59" s="72"/>
      <c r="J59" s="72"/>
      <c r="K59" s="72"/>
      <c r="L59" s="72"/>
    </row>
    <row r="60" spans="1:15" ht="12" customHeight="1" x14ac:dyDescent="0.2">
      <c r="G60" s="72"/>
      <c r="H60" s="72"/>
      <c r="I60" s="72"/>
      <c r="J60" s="72"/>
      <c r="K60" s="72"/>
      <c r="L60" s="72"/>
    </row>
    <row r="61" spans="1:15" ht="17.25" customHeight="1" x14ac:dyDescent="0.2">
      <c r="B61" s="44" t="s">
        <v>73</v>
      </c>
      <c r="G61" s="72"/>
      <c r="H61" s="72"/>
      <c r="I61" s="72"/>
      <c r="J61" s="72"/>
      <c r="K61" s="72"/>
      <c r="L61" s="72"/>
    </row>
    <row r="62" spans="1:15" ht="17.25" customHeight="1" x14ac:dyDescent="0.2">
      <c r="G62" s="72"/>
      <c r="H62" s="72"/>
      <c r="I62" s="72"/>
      <c r="J62" s="72"/>
      <c r="K62" s="72"/>
      <c r="L62" s="72"/>
    </row>
    <row r="63" spans="1:15" ht="17.25" customHeight="1" x14ac:dyDescent="0.25">
      <c r="B63" s="71" t="s">
        <v>74</v>
      </c>
      <c r="G63" s="72" t="s">
        <v>92</v>
      </c>
      <c r="H63" s="72"/>
      <c r="I63" s="72"/>
      <c r="J63" s="72"/>
      <c r="K63" s="72"/>
      <c r="L63" s="72"/>
    </row>
    <row r="64" spans="1:15" ht="13.5" customHeight="1" x14ac:dyDescent="0.2"/>
    <row r="66" spans="4:5" x14ac:dyDescent="0.2">
      <c r="D66" s="24"/>
    </row>
    <row r="67" spans="4:5" x14ac:dyDescent="0.2">
      <c r="D67" s="24"/>
    </row>
    <row r="68" spans="4:5" x14ac:dyDescent="0.2">
      <c r="D68" s="24"/>
    </row>
    <row r="69" spans="4:5" x14ac:dyDescent="0.2">
      <c r="D69" s="51"/>
      <c r="E69" s="24"/>
    </row>
  </sheetData>
  <mergeCells count="63">
    <mergeCell ref="G3:G4"/>
    <mergeCell ref="M3:M4"/>
    <mergeCell ref="N3:N4"/>
    <mergeCell ref="O3:O4"/>
    <mergeCell ref="H4:I4"/>
    <mergeCell ref="K4:L4"/>
    <mergeCell ref="G8:G9"/>
    <mergeCell ref="M8:M9"/>
    <mergeCell ref="N8:N9"/>
    <mergeCell ref="O8:O9"/>
    <mergeCell ref="H9:I9"/>
    <mergeCell ref="K9:L9"/>
    <mergeCell ref="O21:O22"/>
    <mergeCell ref="H22:I22"/>
    <mergeCell ref="K22:L22"/>
    <mergeCell ref="G14:G15"/>
    <mergeCell ref="M14:M15"/>
    <mergeCell ref="N14:N15"/>
    <mergeCell ref="O14:O15"/>
    <mergeCell ref="H15:I15"/>
    <mergeCell ref="K15:L15"/>
    <mergeCell ref="L16:M16"/>
    <mergeCell ref="J17:L17"/>
    <mergeCell ref="G21:G22"/>
    <mergeCell ref="M21:M22"/>
    <mergeCell ref="N21:N22"/>
    <mergeCell ref="G28:G29"/>
    <mergeCell ref="M28:M29"/>
    <mergeCell ref="N28:N29"/>
    <mergeCell ref="O28:O29"/>
    <mergeCell ref="H29:I29"/>
    <mergeCell ref="K29:L29"/>
    <mergeCell ref="I39:J39"/>
    <mergeCell ref="G34:G35"/>
    <mergeCell ref="M34:M35"/>
    <mergeCell ref="N34:N35"/>
    <mergeCell ref="O34:O35"/>
    <mergeCell ref="H35:I35"/>
    <mergeCell ref="K35:L35"/>
    <mergeCell ref="I37:J37"/>
    <mergeCell ref="M37:M38"/>
    <mergeCell ref="N37:N38"/>
    <mergeCell ref="O37:O38"/>
    <mergeCell ref="I38:J38"/>
    <mergeCell ref="G43:G44"/>
    <mergeCell ref="M43:M44"/>
    <mergeCell ref="N43:N44"/>
    <mergeCell ref="O43:O44"/>
    <mergeCell ref="H44:I44"/>
    <mergeCell ref="K44:L44"/>
    <mergeCell ref="G47:G48"/>
    <mergeCell ref="M47:M48"/>
    <mergeCell ref="N47:N48"/>
    <mergeCell ref="O47:O48"/>
    <mergeCell ref="H48:I48"/>
    <mergeCell ref="K48:L48"/>
    <mergeCell ref="I54:J54"/>
    <mergeCell ref="G50:O50"/>
    <mergeCell ref="I52:J52"/>
    <mergeCell ref="M52:M53"/>
    <mergeCell ref="N52:N53"/>
    <mergeCell ref="O52:O53"/>
    <mergeCell ref="I53:J53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Changes donnée A4</vt:lpstr>
      <vt:lpstr>Changes solutions</vt:lpstr>
      <vt:lpstr>Intérêts donnée A4</vt:lpstr>
      <vt:lpstr>Intérêts solutions</vt:lpstr>
    </vt:vector>
  </TitlesOfParts>
  <Company>Infodidac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Peguiron</dc:creator>
  <cp:lastModifiedBy>User</cp:lastModifiedBy>
  <cp:lastPrinted>2014-05-12T19:02:54Z</cp:lastPrinted>
  <dcterms:created xsi:type="dcterms:W3CDTF">2011-12-04T16:53:20Z</dcterms:created>
  <dcterms:modified xsi:type="dcterms:W3CDTF">2015-09-13T22:05:49Z</dcterms:modified>
</cp:coreProperties>
</file>