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" windowWidth="18255" windowHeight="11415" activeTab="0"/>
  </bookViews>
  <sheets>
    <sheet name="  Q U I Z  " sheetId="1" r:id="rId1"/>
    <sheet name="Consignes" sheetId="2" r:id="rId2"/>
    <sheet name="Version papier" sheetId="3" r:id="rId3"/>
    <sheet name="Données" sheetId="4" state="hidden" r:id="rId4"/>
    <sheet name="Galerie" sheetId="5" state="hidden" r:id="rId5"/>
  </sheets>
  <externalReferences>
    <externalReference r:id="rId8"/>
    <externalReference r:id="rId9"/>
  </externalReferences>
  <definedNames>
    <definedName name="Choix1" localSheetId="2">OFFSET('[2]Galerie'!$AA$3,0,'[2]  Q U I Z  '!$B$35)</definedName>
    <definedName name="Choix1">OFFSET('Galerie'!$AA$3,0,'  Q U I Z  '!$B$35)</definedName>
    <definedName name="Choix2" localSheetId="2">OFFSET('[2]Galerie'!$AA$4,0,'[2]  Q U I Z  '!$B$35)</definedName>
    <definedName name="Choix2">OFFSET('Galerie'!$AA$4,0,'  Q U I Z  '!$B$35)</definedName>
    <definedName name="Choix3" localSheetId="2">OFFSET('[2]Galerie'!$AA$5,0,'[2]  Q U I Z  '!$B$35)</definedName>
    <definedName name="Choix3">OFFSET('Galerie'!$AA$5,0,'  Q U I Z  '!$B$35)</definedName>
    <definedName name="Choix4" localSheetId="2">OFFSET('[2]Galerie'!$AA$6,0,'[2]  Q U I Z  '!$B$35)</definedName>
    <definedName name="Choix4">OFFSET('Galerie'!$AA$6,0,'  Q U I Z  '!$B$35)</definedName>
    <definedName name="Prof" localSheetId="2">OFFSET('[2]Galerie'!$P$2,0,'[2]  Q U I Z  '!$B$35)</definedName>
    <definedName name="Prof">OFFSET('Galerie'!$P$2,0,'  Q U I Z  '!$B$35)</definedName>
  </definedNames>
  <calcPr fullCalcOnLoad="1"/>
</workbook>
</file>

<file path=xl/sharedStrings.xml><?xml version="1.0" encoding="utf-8"?>
<sst xmlns="http://schemas.openxmlformats.org/spreadsheetml/2006/main" count="452" uniqueCount="241">
  <si>
    <t>Q</t>
  </si>
  <si>
    <t>S</t>
  </si>
  <si>
    <t>U</t>
  </si>
  <si>
    <t>P</t>
  </si>
  <si>
    <t>E</t>
  </si>
  <si>
    <t>R</t>
  </si>
  <si>
    <t>I</t>
  </si>
  <si>
    <t>Z</t>
  </si>
  <si>
    <t>Réponses données :</t>
  </si>
  <si>
    <t>Justes :</t>
  </si>
  <si>
    <t>Questions posées :</t>
  </si>
  <si>
    <t>Question</t>
  </si>
  <si>
    <t>propositions</t>
  </si>
  <si>
    <t>Rép.</t>
  </si>
  <si>
    <t>Commentaires</t>
  </si>
  <si>
    <t>juste</t>
  </si>
  <si>
    <t>R =</t>
  </si>
  <si>
    <t>S =</t>
  </si>
  <si>
    <t>T =</t>
  </si>
  <si>
    <t>U =</t>
  </si>
  <si>
    <t>Rép. Juste</t>
  </si>
  <si>
    <t>Rép. Donnée</t>
  </si>
  <si>
    <t>No question</t>
  </si>
  <si>
    <t>Réponse choisie</t>
  </si>
  <si>
    <t>Total</t>
  </si>
  <si>
    <t>Comp. questions</t>
  </si>
  <si>
    <t>Comp. réponses</t>
  </si>
  <si>
    <t>Nb rép. justes</t>
  </si>
  <si>
    <t>Nb de questions</t>
  </si>
  <si>
    <t>Annie</t>
  </si>
  <si>
    <t>Béa</t>
  </si>
  <si>
    <t>Chris</t>
  </si>
  <si>
    <t>Dan</t>
  </si>
  <si>
    <t>0 faux - 1 juste</t>
  </si>
  <si>
    <t>Le maître pose une question...</t>
  </si>
  <si>
    <t>...et quatre camarades te proposent des solutions.</t>
  </si>
  <si>
    <t>Clique sur le visage du maître pour obtenir une question, puis sur le visage du copain ou de la copine qui ne ment pas !</t>
  </si>
  <si>
    <t xml:space="preserve">      Un seul dit la vérité, à toi de trouver lequel !</t>
  </si>
  <si>
    <t>Règle du jeu pour deux joueurs :</t>
  </si>
  <si>
    <t>On tire au sort celui qui commence.</t>
  </si>
  <si>
    <t>Le deuxième joueur s'il peut répondre à la question du premier gagne 2 points puis tire sa question.</t>
  </si>
  <si>
    <t>Le premier joueur tire sa question et tente d'y répondre. S'il répond juste du premier coup il obtient</t>
  </si>
  <si>
    <t>1 point, sinon zéro point; dans les deux cas il passe la main au deuxième joueur.</t>
  </si>
  <si>
    <t>Dans le cas où il se trompe également  alors il perd tout et passe la main en sautant son tour.</t>
  </si>
  <si>
    <t>Pour commencer une nouvelle partie, il faut cliquer sur le petit</t>
  </si>
  <si>
    <t>carré gris du coin inférieur droite.</t>
  </si>
  <si>
    <t>Q'une réponse</t>
  </si>
  <si>
    <t>Règle du jeu pour un joueur :</t>
  </si>
  <si>
    <t>Si la case en bas à gauche est cochée, le joueur n'a droit qu'à une seule réponse par question.</t>
  </si>
  <si>
    <t>Dans ce cas, le score indique le nombre de bonnes réponses du premier coup.</t>
  </si>
  <si>
    <t>Dans le cas contraire, il faudra analyser le rapport entre les questions posées et les réponses données.</t>
  </si>
  <si>
    <t>Zoom</t>
  </si>
  <si>
    <t xml:space="preserve">new  </t>
  </si>
  <si>
    <t>Prof</t>
  </si>
  <si>
    <t>Choix 1</t>
  </si>
  <si>
    <t>Choix 2</t>
  </si>
  <si>
    <t>Choix 3</t>
  </si>
  <si>
    <t>Choix 4</t>
  </si>
  <si>
    <t>Kids</t>
  </si>
  <si>
    <t>Jeunes</t>
  </si>
  <si>
    <t>Monde</t>
  </si>
  <si>
    <t>Menu</t>
  </si>
  <si>
    <t>Choix des portraits</t>
  </si>
  <si>
    <t>Ecoliers</t>
  </si>
  <si>
    <t xml:space="preserve">           Cliquez sur les visages !     </t>
  </si>
  <si>
    <t>Dinh Lam</t>
  </si>
  <si>
    <t>Marie</t>
  </si>
  <si>
    <t>Jacob</t>
  </si>
  <si>
    <t>Samîra</t>
  </si>
  <si>
    <t>Alizée</t>
  </si>
  <si>
    <t>Brenda</t>
  </si>
  <si>
    <t>Charlène</t>
  </si>
  <si>
    <t>Donan</t>
  </si>
  <si>
    <t>Angelina</t>
  </si>
  <si>
    <t>Brooklyn</t>
  </si>
  <si>
    <t>Chloé</t>
  </si>
  <si>
    <t>Diana</t>
  </si>
  <si>
    <t>Abigaïl</t>
  </si>
  <si>
    <t>Bélinda</t>
  </si>
  <si>
    <t>Cédric</t>
  </si>
  <si>
    <t>Dennys</t>
  </si>
  <si>
    <t xml:space="preserve">Choix </t>
  </si>
  <si>
    <t>Arava</t>
  </si>
  <si>
    <t>Bin-Ying</t>
  </si>
  <si>
    <t>Chama</t>
  </si>
  <si>
    <t>Diatou</t>
  </si>
  <si>
    <t>Rousseau</t>
  </si>
  <si>
    <t>Kant</t>
  </si>
  <si>
    <t>Spinoza</t>
  </si>
  <si>
    <t>Descartes</t>
  </si>
  <si>
    <t>Philosophes</t>
  </si>
  <si>
    <t>Tu peux changer ici le prénom des quatre camarades</t>
  </si>
  <si>
    <t>Races</t>
  </si>
  <si>
    <t>Religions</t>
  </si>
  <si>
    <t>Styles</t>
  </si>
  <si>
    <t>Touria</t>
  </si>
  <si>
    <t>Arouna</t>
  </si>
  <si>
    <t>Katsouko</t>
  </si>
  <si>
    <t>Sébastien</t>
  </si>
  <si>
    <t>Si qu'une réponse :</t>
  </si>
  <si>
    <t>Stars</t>
  </si>
  <si>
    <t>Madona</t>
  </si>
  <si>
    <t>Vanessa</t>
  </si>
  <si>
    <t>George</t>
  </si>
  <si>
    <t>Britney</t>
  </si>
  <si>
    <t>Clip</t>
  </si>
  <si>
    <t>Amaris</t>
  </si>
  <si>
    <t>Basile</t>
  </si>
  <si>
    <t>Dahlia</t>
  </si>
  <si>
    <t>Camellia</t>
  </si>
  <si>
    <t>© Yvan Péguiron - infodidac.ch - rév. 12.03.11 compatible Excel Mac 2011</t>
  </si>
  <si>
    <t>Un bail conclu par oral est-il valable ?</t>
  </si>
  <si>
    <t>Non, la signature des parties est impérative</t>
  </si>
  <si>
    <t>Oui, la remise de l'appartement et le paiement du loyer démontrent l'accord entre les parties</t>
  </si>
  <si>
    <t>Oui, à condition que les parties soient majeures et vaccinées</t>
  </si>
  <si>
    <t>Oui, sauf si l'une des parties est malentendante</t>
  </si>
  <si>
    <t>Non, la forme écrite n'est pas impérative</t>
  </si>
  <si>
    <t>Bravo</t>
  </si>
  <si>
    <t>Ca dépend du vaccin !</t>
  </si>
  <si>
    <t>Rien à voir !</t>
  </si>
  <si>
    <t>Lorsque le bail est signé, l'une des parties peut-elle y renoncer peu après ?</t>
  </si>
  <si>
    <t>Oui, dans les 10 jours</t>
  </si>
  <si>
    <t>Non, les parties sont engagées de façon ferme</t>
  </si>
  <si>
    <t>Oui, il suffit de déchirer le bail</t>
  </si>
  <si>
    <t>Le locataire peut dénoncer le bail dans les 30 jours</t>
  </si>
  <si>
    <t>Non</t>
  </si>
  <si>
    <t>Bien</t>
  </si>
  <si>
    <t>Tu vas avoir des problèmes avec le droit</t>
  </si>
  <si>
    <t>Quels sont les droits d'usage du bailleur sur un appartement loué ?</t>
  </si>
  <si>
    <t>Visiter l'appartement à une date convenue avec le locataire</t>
  </si>
  <si>
    <t>Utiliser la chambre d'amis 2 semaines par année</t>
  </si>
  <si>
    <t>Utiliser les W-C, mais uniquement s'il a une urgence</t>
  </si>
  <si>
    <t>Garder une clé pour contrôler le chauffage</t>
  </si>
  <si>
    <t>Oui</t>
  </si>
  <si>
    <t>Même pas</t>
  </si>
  <si>
    <t>Que doit faire le locataire lorsqu'il y a des cafards dans son appartement ?</t>
  </si>
  <si>
    <t>Appeler une entreprise de désinfection à ses frais</t>
  </si>
  <si>
    <t>Appeler une entreprise de désinfection aux frais du propriétaire</t>
  </si>
  <si>
    <t>Signaler la présence de sous-locataires au propriétaire</t>
  </si>
  <si>
    <t>Signaler le fait au propriétaire qui mandatera lui-même une entreprise de désinfection</t>
  </si>
  <si>
    <t>Non, c'est au propriétaire de commander les travaux</t>
  </si>
  <si>
    <t>Non, votre propriétaire n'a peut être pas d'humour !</t>
  </si>
  <si>
    <t>Quel est le montant maximum que peut atteindre une garantie de loyer</t>
  </si>
  <si>
    <t>Trois mois net</t>
  </si>
  <si>
    <t>Trois mois de loyer + les acomptes de chauffage</t>
  </si>
  <si>
    <t>Un salaire mensuel net du locataire</t>
  </si>
  <si>
    <t>Montant indéterminé</t>
  </si>
  <si>
    <t>Le salaire du locataire ne concerne pas le propriétaire</t>
  </si>
  <si>
    <t>Pauvre locataire</t>
  </si>
  <si>
    <t>Que peut faire un locataire si le chauffage est défectueux ?</t>
  </si>
  <si>
    <t>Allumer un feu dans la cuisine</t>
  </si>
  <si>
    <t>Demander la réparation et, cas échéant, consigner le loyer</t>
  </si>
  <si>
    <t>Arrêter de payer son loyer</t>
  </si>
  <si>
    <t>Aller vivre chez le propriétaire en attendant la réparation</t>
  </si>
  <si>
    <t>Pas conseillé</t>
  </si>
  <si>
    <t>Oui, consignation auprès d'une banque ou d'un notaire</t>
  </si>
  <si>
    <t>Grave erreur...</t>
  </si>
  <si>
    <t>C'est une bonne idée, mais ce n'est pas la bonne réponse...</t>
  </si>
  <si>
    <t>Le frigo d'une cuisine agencée tombe en panne. Qui doit assumer les frais de réparation</t>
  </si>
  <si>
    <t>Le vendeur du frigo</t>
  </si>
  <si>
    <t>Le locataire est responsable de son frigo</t>
  </si>
  <si>
    <t>Les souris ayant rongé le moteur sont poursuivies en justice</t>
  </si>
  <si>
    <t>Le bailleur doit entretenir les appareils ménagers</t>
  </si>
  <si>
    <t>Non, s'il y a une facture de réparation c'est que le frigo n'est plus sous garantie</t>
  </si>
  <si>
    <t>Non, sauf s'il y a faute du locataire</t>
  </si>
  <si>
    <t>Pourquoi pas la SPA !</t>
  </si>
  <si>
    <t>Oui, le bailleur doit entretenir les appareils ménagés si la cuisine est agencée</t>
  </si>
  <si>
    <t>Le bailleur notifie une augmentation de loyer sans utiliser la formule officielle</t>
  </si>
  <si>
    <t>L'augmentation est nulle</t>
  </si>
  <si>
    <t>L'augmentation peut être annulée si le locataire la conteste devant la Commission de conciliation</t>
  </si>
  <si>
    <t>L'augmentation est valable; seules les résiliations nécessitent la formule officielle</t>
  </si>
  <si>
    <t>La formule officielle sert seulement en cas de demande de baisse de loyer</t>
  </si>
  <si>
    <t>Oui, la formule officielle est obligatoire</t>
  </si>
  <si>
    <t>Un locataire peut-il refuser au bailleur de visiter le logement loué ?</t>
  </si>
  <si>
    <t>Oui, tant qu'il paie le loyer, il est chez lui</t>
  </si>
  <si>
    <t>Oui, sauf en cas d'incendie ou d'inondation</t>
  </si>
  <si>
    <t>Non, il a l'obligation de laisser visiter en vue d'entretien, d'une location ultérieure ou d'une vente</t>
  </si>
  <si>
    <t>Non, s'il est averti de la visite au moins 2 heures à l'avance</t>
  </si>
  <si>
    <t>Que peut faire un propriétaire si son locataire ne paie plus son loyer ?</t>
  </si>
  <si>
    <t>Aller sonner chez lui et lui confisquer son téléviseur et sa chaîne HI FI</t>
  </si>
  <si>
    <t>Lui écrire en le menaçant de résilier le bail s'il ne paie pas dans les 10 jours</t>
  </si>
  <si>
    <t>Lui écrire en le menaçant de résilier le bail s'il ne paie pas dans les 30 jours</t>
  </si>
  <si>
    <t>Le mettre à la porte avec ses affaires afin de relouer à quelqu'un de solvable</t>
  </si>
  <si>
    <t>Non, c'est un peu court !</t>
  </si>
  <si>
    <t>Oui, par lettre recommandée évidemment !</t>
  </si>
  <si>
    <t>Quel est le délai de résiliation minimum à fixer pour un bail commercial ?</t>
  </si>
  <si>
    <t>Une année</t>
  </si>
  <si>
    <t>3 mois</t>
  </si>
  <si>
    <t>Cela dépend du type de commerce</t>
  </si>
  <si>
    <t>6 mois</t>
  </si>
  <si>
    <t>Comment réagir lorsque le propriétaire constate des dégâts à l'état des lieux de sortie ?</t>
  </si>
  <si>
    <t>Louer comporte un risque; le propriétaire doit assumer</t>
  </si>
  <si>
    <t>Demander à la banque la libération de la garantie de loyer</t>
  </si>
  <si>
    <t>Exiger du locataire qu'il reste un mois de plus pour réparer</t>
  </si>
  <si>
    <t>Faire signer au locataire une convention de sortie prenant en compte la réparation des dégâts</t>
  </si>
  <si>
    <t>Non, le locataire doit remettre les locaux comme il les a reçus</t>
  </si>
  <si>
    <t>Non, pas encore...</t>
  </si>
  <si>
    <t>Oui, c'est important</t>
  </si>
  <si>
    <t>Une dame locataire peut-elle résilier le bail sans l'accord de son époux ?</t>
  </si>
  <si>
    <t>Non, seul le mari peut résilier le bail</t>
  </si>
  <si>
    <t>Oui, s'ils sont mariés sous la régime de la communauté des biens</t>
  </si>
  <si>
    <t xml:space="preserve">Non, les deux signatures sont nécessaires pour résilier le bail </t>
  </si>
  <si>
    <t>Oui, si la locataire a obtenu l'aval de ses enfants</t>
  </si>
  <si>
    <t>Non, une signature ne suffit pas</t>
  </si>
  <si>
    <t>Non, le régime matrimonial n'a pas d'influence</t>
  </si>
  <si>
    <t>Oui, s'il s'agit du bail portant sur le logement familial</t>
  </si>
  <si>
    <t>Non, les enfants, comme toujours, n'ont rien à dire !</t>
  </si>
  <si>
    <t>Que doit faire un locataire après avoir consigné son loyer ?</t>
  </si>
  <si>
    <t>Requérir la réparation des défauts invoqués en s'adressant au Tribunal des baux</t>
  </si>
  <si>
    <t>Informer par téléphone le bailleur de la consignation</t>
  </si>
  <si>
    <t>Prendre contact avec une entreprise en vue de la réparation du défaut</t>
  </si>
  <si>
    <t>Faire valoir ses prétentions auprès de la Commission de conciliation dans les 30 jours</t>
  </si>
  <si>
    <t>Non, mauvaise adresse...</t>
  </si>
  <si>
    <t>Pourquoi pas, mais il y a une démarche obligatoire</t>
  </si>
  <si>
    <t>Oui, obligatoirement dans les 30 jours qui suivent l'échéance du premier loyer consigné</t>
  </si>
  <si>
    <t>Sous quelle forme se présente une garantie de loyer ?</t>
  </si>
  <si>
    <t>Compte bancaire bloqué au nom du propriétaire</t>
  </si>
  <si>
    <t>Espèces sonnantes et trébuchantes déposées chez le propriétaire</t>
  </si>
  <si>
    <t>Compte bancaire bloqué au nom du locataire et en faveur du bailleur</t>
  </si>
  <si>
    <t>Parts de fonds de placement</t>
  </si>
  <si>
    <t>Non, erreur sur la personne</t>
  </si>
  <si>
    <t>et cachées sous le matelas</t>
  </si>
  <si>
    <t>et faisant la part belle aux valeurs technologiques !</t>
  </si>
  <si>
    <t>Qu'est-ce qu'un contrat de bail échelonné ?</t>
  </si>
  <si>
    <t>Un contrat prévoyant à l'avance différents échelons de loyer</t>
  </si>
  <si>
    <t>Un contrat portant sur un logement s'étendant sur plusieurs étages</t>
  </si>
  <si>
    <t>Cette notion est inconnue dans le Code des obligations</t>
  </si>
  <si>
    <t>Un contrat prévoyant l'entretien de la cage d'escaliers par les locataires</t>
  </si>
  <si>
    <t>Oui, et ça évite les démarches officielles pour les augmentations de loyer</t>
  </si>
  <si>
    <t>Cliquer sur ma tête pour obtenir une question sur le bail</t>
  </si>
  <si>
    <t xml:space="preserve">QCM sur </t>
  </si>
  <si>
    <t>A</t>
  </si>
  <si>
    <t>B</t>
  </si>
  <si>
    <t>C</t>
  </si>
  <si>
    <t>D</t>
  </si>
  <si>
    <t>page 2</t>
  </si>
  <si>
    <t>page 3</t>
  </si>
  <si>
    <t>page 4</t>
  </si>
  <si>
    <t>page 5</t>
  </si>
  <si>
    <t>page 6</t>
  </si>
  <si>
    <t>page 7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</si>
</sst>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Vrai&quot;;&quot;Vrai&quot;;&quot;Faux&quot;"/>
    <numFmt numFmtId="171" formatCode="&quot;Actif&quot;;&quot;Actif&quot;;&quot;Inactif&quot;"/>
  </numFmts>
  <fonts count="44">
    <font>
      <sz val="12"/>
      <name val="Arial"/>
      <family val="0"/>
    </font>
    <font>
      <sz val="26"/>
      <color indexed="13"/>
      <name val="Broadway"/>
      <family val="5"/>
    </font>
    <font>
      <sz val="11"/>
      <name val="Arial"/>
      <family val="2"/>
    </font>
    <font>
      <b/>
      <sz val="11"/>
      <color indexed="9"/>
      <name val="Arial"/>
      <family val="2"/>
    </font>
    <font>
      <sz val="24"/>
      <color indexed="10"/>
      <name val="BalloonEFDropShadow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color indexed="58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color indexed="13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2"/>
      <name val="Arial"/>
      <family val="2"/>
    </font>
    <font>
      <i/>
      <sz val="12"/>
      <name val="Arial"/>
      <family val="2"/>
    </font>
    <font>
      <sz val="8"/>
      <name val="Tahoma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0"/>
    </font>
    <font>
      <sz val="12"/>
      <color indexed="17"/>
      <name val="Arial"/>
      <family val="0"/>
    </font>
    <font>
      <sz val="7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14"/>
      <color indexed="8"/>
      <name val="Arial"/>
      <family val="2"/>
    </font>
    <font>
      <sz val="12"/>
      <color indexed="63"/>
      <name val="Trebuchet MS"/>
      <family val="2"/>
    </font>
    <font>
      <b/>
      <sz val="12"/>
      <color indexed="17"/>
      <name val="Times New Roman"/>
      <family val="1"/>
    </font>
    <font>
      <sz val="8"/>
      <color indexed="22"/>
      <name val="Arial"/>
      <family val="2"/>
    </font>
    <font>
      <sz val="12"/>
      <name val="Questions"/>
      <family val="0"/>
    </font>
    <font>
      <sz val="10"/>
      <name val="Questions"/>
      <family val="0"/>
    </font>
    <font>
      <sz val="8"/>
      <name val="Questions"/>
      <family val="0"/>
    </font>
    <font>
      <i/>
      <sz val="8"/>
      <color indexed="9"/>
      <name val="Arial"/>
      <family val="2"/>
    </font>
    <font>
      <sz val="22"/>
      <color indexed="9"/>
      <name val="BalloonEFDropShadow"/>
      <family val="0"/>
    </font>
    <font>
      <b/>
      <sz val="14"/>
      <name val="Arial"/>
      <family val="2"/>
    </font>
    <font>
      <b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0" borderId="0" xfId="0" applyFont="1" applyAlignment="1">
      <alignment/>
    </xf>
    <xf numFmtId="0" fontId="0" fillId="8" borderId="0" xfId="0" applyFill="1" applyAlignment="1">
      <alignment/>
    </xf>
    <xf numFmtId="0" fontId="17" fillId="3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11" borderId="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right"/>
    </xf>
    <xf numFmtId="0" fontId="27" fillId="8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31" fillId="12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12" borderId="0" xfId="0" applyFont="1" applyFill="1" applyAlignment="1">
      <alignment horizontal="center"/>
    </xf>
    <xf numFmtId="0" fontId="36" fillId="0" borderId="0" xfId="0" applyFont="1" applyAlignment="1">
      <alignment/>
    </xf>
    <xf numFmtId="0" fontId="37" fillId="3" borderId="0" xfId="0" applyFont="1" applyFill="1" applyAlignment="1">
      <alignment/>
    </xf>
    <xf numFmtId="0" fontId="37" fillId="10" borderId="1" xfId="0" applyFont="1" applyFill="1" applyBorder="1" applyAlignment="1">
      <alignment/>
    </xf>
    <xf numFmtId="0" fontId="37" fillId="10" borderId="2" xfId="0" applyFont="1" applyFill="1" applyBorder="1" applyAlignment="1">
      <alignment horizontal="center"/>
    </xf>
    <xf numFmtId="0" fontId="39" fillId="4" borderId="1" xfId="0" applyFont="1" applyFill="1" applyBorder="1" applyAlignment="1">
      <alignment/>
    </xf>
    <xf numFmtId="0" fontId="39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11" fillId="4" borderId="0" xfId="0" applyFont="1" applyFill="1" applyAlignment="1">
      <alignment/>
    </xf>
    <xf numFmtId="0" fontId="11" fillId="7" borderId="1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top"/>
    </xf>
    <xf numFmtId="0" fontId="35" fillId="1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3333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31.png" /><Relationship Id="rId6" Type="http://schemas.openxmlformats.org/officeDocument/2006/relationships/image" Target="../media/image33.png" /><Relationship Id="rId7" Type="http://schemas.openxmlformats.org/officeDocument/2006/relationships/image" Target="../media/image4.png" /><Relationship Id="rId8" Type="http://schemas.openxmlformats.org/officeDocument/2006/relationships/image" Target="../media/image2.png" /><Relationship Id="rId9" Type="http://schemas.openxmlformats.org/officeDocument/2006/relationships/image" Target="../media/image19.png" /><Relationship Id="rId10" Type="http://schemas.openxmlformats.org/officeDocument/2006/relationships/image" Target="../media/image24.png" /><Relationship Id="rId11" Type="http://schemas.openxmlformats.org/officeDocument/2006/relationships/image" Target="../media/image3.png" /><Relationship Id="rId12" Type="http://schemas.openxmlformats.org/officeDocument/2006/relationships/image" Target="../media/image26.png" /><Relationship Id="rId13" Type="http://schemas.openxmlformats.org/officeDocument/2006/relationships/image" Target="../media/image28.png" /><Relationship Id="rId14" Type="http://schemas.openxmlformats.org/officeDocument/2006/relationships/image" Target="../media/image29.png" /><Relationship Id="rId15" Type="http://schemas.openxmlformats.org/officeDocument/2006/relationships/image" Target="../media/image30.png" /><Relationship Id="rId16" Type="http://schemas.openxmlformats.org/officeDocument/2006/relationships/image" Target="../media/image17.png" /><Relationship Id="rId17" Type="http://schemas.openxmlformats.org/officeDocument/2006/relationships/image" Target="../media/image34.png" /><Relationship Id="rId18" Type="http://schemas.openxmlformats.org/officeDocument/2006/relationships/image" Target="../media/image35.png" /><Relationship Id="rId19" Type="http://schemas.openxmlformats.org/officeDocument/2006/relationships/image" Target="../media/image36.png" /><Relationship Id="rId20" Type="http://schemas.openxmlformats.org/officeDocument/2006/relationships/image" Target="../media/image27.png" /><Relationship Id="rId21" Type="http://schemas.openxmlformats.org/officeDocument/2006/relationships/image" Target="../media/image11.png" /><Relationship Id="rId22" Type="http://schemas.openxmlformats.org/officeDocument/2006/relationships/image" Target="../media/image16.png" /><Relationship Id="rId23" Type="http://schemas.openxmlformats.org/officeDocument/2006/relationships/image" Target="../media/image20.png" /><Relationship Id="rId24" Type="http://schemas.openxmlformats.org/officeDocument/2006/relationships/image" Target="../media/image25.png" /><Relationship Id="rId25" Type="http://schemas.openxmlformats.org/officeDocument/2006/relationships/image" Target="../media/image6.png" /><Relationship Id="rId26" Type="http://schemas.openxmlformats.org/officeDocument/2006/relationships/image" Target="../media/image21.png" /><Relationship Id="rId27" Type="http://schemas.openxmlformats.org/officeDocument/2006/relationships/image" Target="../media/image14.png" /><Relationship Id="rId28" Type="http://schemas.openxmlformats.org/officeDocument/2006/relationships/image" Target="../media/image39.png" /><Relationship Id="rId29" Type="http://schemas.openxmlformats.org/officeDocument/2006/relationships/image" Target="../media/image5.png" /><Relationship Id="rId30" Type="http://schemas.openxmlformats.org/officeDocument/2006/relationships/image" Target="../media/image22.jpeg" /><Relationship Id="rId31" Type="http://schemas.openxmlformats.org/officeDocument/2006/relationships/image" Target="../media/image40.jpeg" /><Relationship Id="rId32" Type="http://schemas.openxmlformats.org/officeDocument/2006/relationships/image" Target="../media/image18.jpeg" /><Relationship Id="rId33" Type="http://schemas.openxmlformats.org/officeDocument/2006/relationships/image" Target="../media/image13.jpeg" /><Relationship Id="rId34" Type="http://schemas.openxmlformats.org/officeDocument/2006/relationships/image" Target="../media/image32.png" /><Relationship Id="rId35" Type="http://schemas.openxmlformats.org/officeDocument/2006/relationships/image" Target="../media/image43.png" /><Relationship Id="rId36" Type="http://schemas.openxmlformats.org/officeDocument/2006/relationships/image" Target="../media/image44.png" /><Relationship Id="rId37" Type="http://schemas.openxmlformats.org/officeDocument/2006/relationships/image" Target="../media/image38.png" /><Relationship Id="rId38" Type="http://schemas.openxmlformats.org/officeDocument/2006/relationships/image" Target="../media/image45.png" /><Relationship Id="rId39" Type="http://schemas.openxmlformats.org/officeDocument/2006/relationships/image" Target="../media/image47.jpeg" /><Relationship Id="rId40" Type="http://schemas.openxmlformats.org/officeDocument/2006/relationships/image" Target="../media/image41.jpeg" /><Relationship Id="rId41" Type="http://schemas.openxmlformats.org/officeDocument/2006/relationships/image" Target="../media/image1.jpeg" /><Relationship Id="rId42" Type="http://schemas.openxmlformats.org/officeDocument/2006/relationships/image" Target="../media/image37.jpeg" /><Relationship Id="rId43" Type="http://schemas.openxmlformats.org/officeDocument/2006/relationships/image" Target="../media/image23.jpeg" /><Relationship Id="rId44" Type="http://schemas.openxmlformats.org/officeDocument/2006/relationships/image" Target="../media/image49.jpeg" /><Relationship Id="rId45" Type="http://schemas.openxmlformats.org/officeDocument/2006/relationships/image" Target="../media/image48.jpeg" /><Relationship Id="rId46" Type="http://schemas.openxmlformats.org/officeDocument/2006/relationships/image" Target="../media/image51.jpeg" /><Relationship Id="rId47" Type="http://schemas.openxmlformats.org/officeDocument/2006/relationships/image" Target="../media/image15.jpeg" /><Relationship Id="rId48" Type="http://schemas.openxmlformats.org/officeDocument/2006/relationships/image" Target="../media/image53.jpeg" /><Relationship Id="rId49" Type="http://schemas.openxmlformats.org/officeDocument/2006/relationships/image" Target="../media/image50.jpeg" /><Relationship Id="rId50" Type="http://schemas.openxmlformats.org/officeDocument/2006/relationships/image" Target="../media/image5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4.emf" /><Relationship Id="rId3" Type="http://schemas.openxmlformats.org/officeDocument/2006/relationships/image" Target="../media/image46.emf" /><Relationship Id="rId4" Type="http://schemas.openxmlformats.org/officeDocument/2006/relationships/image" Target="../media/image42.emf" /><Relationship Id="rId5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24</xdr:row>
      <xdr:rowOff>76200</xdr:rowOff>
    </xdr:from>
    <xdr:to>
      <xdr:col>4</xdr:col>
      <xdr:colOff>581025</xdr:colOff>
      <xdr:row>30</xdr:row>
      <xdr:rowOff>28575</xdr:rowOff>
    </xdr:to>
    <xdr:sp>
      <xdr:nvSpPr>
        <xdr:cNvPr id="1" name="AutoShape 6"/>
        <xdr:cNvSpPr>
          <a:spLocks/>
        </xdr:cNvSpPr>
      </xdr:nvSpPr>
      <xdr:spPr>
        <a:xfrm>
          <a:off x="495300" y="4295775"/>
          <a:ext cx="2047875" cy="923925"/>
        </a:xfrm>
        <a:prstGeom prst="irregularSeal2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</xdr:row>
      <xdr:rowOff>95250</xdr:rowOff>
    </xdr:from>
    <xdr:to>
      <xdr:col>8</xdr:col>
      <xdr:colOff>542925</xdr:colOff>
      <xdr:row>9</xdr:row>
      <xdr:rowOff>28575</xdr:rowOff>
    </xdr:to>
    <xdr:sp macro="[0]!SurChoix1">
      <xdr:nvSpPr>
        <xdr:cNvPr id="2" name="AutoShape 8"/>
        <xdr:cNvSpPr>
          <a:spLocks/>
        </xdr:cNvSpPr>
      </xdr:nvSpPr>
      <xdr:spPr>
        <a:xfrm>
          <a:off x="1562100" y="1276350"/>
          <a:ext cx="4905375" cy="542925"/>
        </a:xfrm>
        <a:prstGeom prst="cloudCallout">
          <a:avLst>
            <a:gd name="adj1" fmla="val -52912"/>
            <a:gd name="adj2" fmla="val 31967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</xdr:row>
      <xdr:rowOff>114300</xdr:rowOff>
    </xdr:from>
    <xdr:to>
      <xdr:col>8</xdr:col>
      <xdr:colOff>47625</xdr:colOff>
      <xdr:row>5</xdr:row>
      <xdr:rowOff>19050</xdr:rowOff>
    </xdr:to>
    <xdr:sp macro="[0]!Tirage">
      <xdr:nvSpPr>
        <xdr:cNvPr id="3" name="AutoShape 11"/>
        <xdr:cNvSpPr>
          <a:spLocks/>
        </xdr:cNvSpPr>
      </xdr:nvSpPr>
      <xdr:spPr>
        <a:xfrm>
          <a:off x="952500" y="266700"/>
          <a:ext cx="5019675" cy="933450"/>
        </a:xfrm>
        <a:prstGeom prst="wedgeRectCallout">
          <a:avLst>
            <a:gd name="adj1" fmla="val 57208"/>
            <a:gd name="adj2" fmla="val -19736"/>
          </a:avLst>
        </a:prstGeom>
        <a:noFill/>
        <a:ln w="57150" cmpd="thinThick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9</xdr:row>
      <xdr:rowOff>19050</xdr:rowOff>
    </xdr:from>
    <xdr:to>
      <xdr:col>9</xdr:col>
      <xdr:colOff>485775</xdr:colOff>
      <xdr:row>13</xdr:row>
      <xdr:rowOff>0</xdr:rowOff>
    </xdr:to>
    <xdr:sp macro="[0]!SurChoix2">
      <xdr:nvSpPr>
        <xdr:cNvPr id="4" name="AutoShape 12"/>
        <xdr:cNvSpPr>
          <a:spLocks/>
        </xdr:cNvSpPr>
      </xdr:nvSpPr>
      <xdr:spPr>
        <a:xfrm>
          <a:off x="2476500" y="1809750"/>
          <a:ext cx="4924425" cy="628650"/>
        </a:xfrm>
        <a:prstGeom prst="cloudCallout">
          <a:avLst>
            <a:gd name="adj1" fmla="val -60833"/>
            <a:gd name="adj2" fmla="val 36365"/>
          </a:avLst>
        </a:prstGeom>
        <a:noFill/>
        <a:ln w="1905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18</xdr:row>
      <xdr:rowOff>38100</xdr:rowOff>
    </xdr:from>
    <xdr:to>
      <xdr:col>9</xdr:col>
      <xdr:colOff>704850</xdr:colOff>
      <xdr:row>22</xdr:row>
      <xdr:rowOff>66675</xdr:rowOff>
    </xdr:to>
    <xdr:sp macro="[0]!SurChoix4">
      <xdr:nvSpPr>
        <xdr:cNvPr id="5" name="AutoShape 14"/>
        <xdr:cNvSpPr>
          <a:spLocks/>
        </xdr:cNvSpPr>
      </xdr:nvSpPr>
      <xdr:spPr>
        <a:xfrm>
          <a:off x="2533650" y="3286125"/>
          <a:ext cx="5086350" cy="676275"/>
        </a:xfrm>
        <a:prstGeom prst="cloudCallout">
          <a:avLst>
            <a:gd name="adj1" fmla="val -53370"/>
            <a:gd name="adj2" fmla="val 30282"/>
          </a:avLst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8</xdr:row>
      <xdr:rowOff>85725</xdr:rowOff>
    </xdr:from>
    <xdr:ext cx="95250" cy="228600"/>
    <xdr:sp>
      <xdr:nvSpPr>
        <xdr:cNvPr id="6" name="TextBox 15"/>
        <xdr:cNvSpPr txBox="1">
          <a:spLocks noChangeArrowheads="1"/>
        </xdr:cNvSpPr>
      </xdr:nvSpPr>
      <xdr:spPr>
        <a:xfrm>
          <a:off x="8534400" y="1714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485775</xdr:colOff>
      <xdr:row>13</xdr:row>
      <xdr:rowOff>142875</xdr:rowOff>
    </xdr:from>
    <xdr:to>
      <xdr:col>9</xdr:col>
      <xdr:colOff>514350</xdr:colOff>
      <xdr:row>18</xdr:row>
      <xdr:rowOff>19050</xdr:rowOff>
    </xdr:to>
    <xdr:sp macro="[0]!SurChoix3">
      <xdr:nvSpPr>
        <xdr:cNvPr id="7" name="AutoShape 20"/>
        <xdr:cNvSpPr>
          <a:spLocks/>
        </xdr:cNvSpPr>
      </xdr:nvSpPr>
      <xdr:spPr>
        <a:xfrm>
          <a:off x="2447925" y="2581275"/>
          <a:ext cx="4981575" cy="685800"/>
        </a:xfrm>
        <a:prstGeom prst="cloudCallout">
          <a:avLst>
            <a:gd name="adj1" fmla="val -65296"/>
            <a:gd name="adj2" fmla="val 59722"/>
          </a:avLst>
        </a:prstGeom>
        <a:noFill/>
        <a:ln w="19050" cmpd="sng">
          <a:solidFill>
            <a:srgbClr val="CC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22</xdr:row>
      <xdr:rowOff>76200</xdr:rowOff>
    </xdr:from>
    <xdr:to>
      <xdr:col>8</xdr:col>
      <xdr:colOff>38100</xdr:colOff>
      <xdr:row>31</xdr:row>
      <xdr:rowOff>66675</xdr:rowOff>
    </xdr:to>
    <xdr:sp textlink="F26">
      <xdr:nvSpPr>
        <xdr:cNvPr id="8" name="AutoShape 27"/>
        <xdr:cNvSpPr>
          <a:spLocks/>
        </xdr:cNvSpPr>
      </xdr:nvSpPr>
      <xdr:spPr>
        <a:xfrm>
          <a:off x="2676525" y="3971925"/>
          <a:ext cx="3286125" cy="1447800"/>
        </a:xfrm>
        <a:prstGeom prst="horizontalScroll">
          <a:avLst>
            <a:gd name="adj" fmla="val -33050"/>
          </a:avLst>
        </a:prstGeom>
        <a:solidFill>
          <a:srgbClr val="0080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9525</xdr:rowOff>
    </xdr:from>
    <xdr:to>
      <xdr:col>2</xdr:col>
      <xdr:colOff>352425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>
          <a:off x="847725" y="2552700"/>
          <a:ext cx="6477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104775</xdr:colOff>
      <xdr:row>2</xdr:row>
      <xdr:rowOff>57150</xdr:rowOff>
    </xdr:from>
    <xdr:to>
      <xdr:col>27</xdr:col>
      <xdr:colOff>638175</xdr:colOff>
      <xdr:row>2</xdr:row>
      <xdr:rowOff>714375</xdr:rowOff>
    </xdr:to>
    <xdr:pic macro="[0]!Choix1"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140970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4</xdr:row>
      <xdr:rowOff>85725</xdr:rowOff>
    </xdr:from>
    <xdr:to>
      <xdr:col>27</xdr:col>
      <xdr:colOff>628650</xdr:colOff>
      <xdr:row>4</xdr:row>
      <xdr:rowOff>638175</xdr:rowOff>
    </xdr:to>
    <xdr:pic macro="[0]!Choix3"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2962275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5</xdr:row>
      <xdr:rowOff>47625</xdr:rowOff>
    </xdr:from>
    <xdr:to>
      <xdr:col>27</xdr:col>
      <xdr:colOff>647700</xdr:colOff>
      <xdr:row>5</xdr:row>
      <xdr:rowOff>657225</xdr:rowOff>
    </xdr:to>
    <xdr:pic macro="[0]!Choix4"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91950" y="36861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3</xdr:row>
      <xdr:rowOff>76200</xdr:rowOff>
    </xdr:from>
    <xdr:to>
      <xdr:col>27</xdr:col>
      <xdr:colOff>609600</xdr:colOff>
      <xdr:row>3</xdr:row>
      <xdr:rowOff>600075</xdr:rowOff>
    </xdr:to>
    <xdr:pic macro="[0]!Choix2"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01475" y="21907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5" name="Picture 2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90600" y="190500"/>
          <a:ext cx="904875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180975</xdr:rowOff>
    </xdr:from>
    <xdr:to>
      <xdr:col>20</xdr:col>
      <xdr:colOff>0</xdr:colOff>
      <xdr:row>2</xdr:row>
      <xdr:rowOff>0</xdr:rowOff>
    </xdr:to>
    <xdr:pic>
      <xdr:nvPicPr>
        <xdr:cNvPr id="6" name="Picture 3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610100" y="180975"/>
          <a:ext cx="904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1</xdr:row>
      <xdr:rowOff>0</xdr:rowOff>
    </xdr:from>
    <xdr:to>
      <xdr:col>18</xdr:col>
      <xdr:colOff>885825</xdr:colOff>
      <xdr:row>2</xdr:row>
      <xdr:rowOff>0</xdr:rowOff>
    </xdr:to>
    <xdr:pic>
      <xdr:nvPicPr>
        <xdr:cNvPr id="7" name="Picture 3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714750" y="190500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85725</xdr:colOff>
      <xdr:row>2</xdr:row>
      <xdr:rowOff>0</xdr:rowOff>
    </xdr:from>
    <xdr:to>
      <xdr:col>30</xdr:col>
      <xdr:colOff>581025</xdr:colOff>
      <xdr:row>2</xdr:row>
      <xdr:rowOff>742950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77950" y="1352550"/>
          <a:ext cx="495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3</xdr:row>
      <xdr:rowOff>0</xdr:rowOff>
    </xdr:from>
    <xdr:to>
      <xdr:col>30</xdr:col>
      <xdr:colOff>552450</xdr:colOff>
      <xdr:row>3</xdr:row>
      <xdr:rowOff>742950</xdr:rowOff>
    </xdr:to>
    <xdr:pic>
      <xdr:nvPicPr>
        <xdr:cNvPr id="9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011275" y="21145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4</xdr:row>
      <xdr:rowOff>0</xdr:rowOff>
    </xdr:from>
    <xdr:to>
      <xdr:col>30</xdr:col>
      <xdr:colOff>638175</xdr:colOff>
      <xdr:row>4</xdr:row>
      <xdr:rowOff>742950</xdr:rowOff>
    </xdr:to>
    <xdr:pic>
      <xdr:nvPicPr>
        <xdr:cNvPr id="10" name="Picture 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0" y="28765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85725</xdr:colOff>
      <xdr:row>5</xdr:row>
      <xdr:rowOff>0</xdr:rowOff>
    </xdr:from>
    <xdr:to>
      <xdr:col>30</xdr:col>
      <xdr:colOff>600075</xdr:colOff>
      <xdr:row>5</xdr:row>
      <xdr:rowOff>742950</xdr:rowOff>
    </xdr:to>
    <xdr:pic>
      <xdr:nvPicPr>
        <xdr:cNvPr id="11" name="Picture 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77950" y="3638550"/>
          <a:ext cx="514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2</xdr:row>
      <xdr:rowOff>19050</xdr:rowOff>
    </xdr:from>
    <xdr:to>
      <xdr:col>26</xdr:col>
      <xdr:colOff>742950</xdr:colOff>
      <xdr:row>2</xdr:row>
      <xdr:rowOff>723900</xdr:rowOff>
    </xdr:to>
    <xdr:pic macro="[1]!Choix1">
      <xdr:nvPicPr>
        <xdr:cNvPr id="12" name="Picture 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0" y="1371600"/>
          <a:ext cx="7334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28575</xdr:colOff>
      <xdr:row>3</xdr:row>
      <xdr:rowOff>57150</xdr:rowOff>
    </xdr:from>
    <xdr:to>
      <xdr:col>26</xdr:col>
      <xdr:colOff>742950</xdr:colOff>
      <xdr:row>3</xdr:row>
      <xdr:rowOff>685800</xdr:rowOff>
    </xdr:to>
    <xdr:pic macro="[1]!Choix2">
      <xdr:nvPicPr>
        <xdr:cNvPr id="13" name="Picture 5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72800" y="2171700"/>
          <a:ext cx="7143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133350</xdr:colOff>
      <xdr:row>4</xdr:row>
      <xdr:rowOff>85725</xdr:rowOff>
    </xdr:from>
    <xdr:to>
      <xdr:col>26</xdr:col>
      <xdr:colOff>647700</xdr:colOff>
      <xdr:row>4</xdr:row>
      <xdr:rowOff>685800</xdr:rowOff>
    </xdr:to>
    <xdr:pic macro="[1]!Choix3">
      <xdr:nvPicPr>
        <xdr:cNvPr id="14" name="Picture 5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77575" y="2962275"/>
          <a:ext cx="5143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38100</xdr:colOff>
      <xdr:row>5</xdr:row>
      <xdr:rowOff>19050</xdr:rowOff>
    </xdr:from>
    <xdr:to>
      <xdr:col>26</xdr:col>
      <xdr:colOff>742950</xdr:colOff>
      <xdr:row>5</xdr:row>
      <xdr:rowOff>733425</xdr:rowOff>
    </xdr:to>
    <xdr:pic macro="[1]!Choix4">
      <xdr:nvPicPr>
        <xdr:cNvPr id="15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82325" y="3657600"/>
          <a:ext cx="7048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123825</xdr:colOff>
      <xdr:row>2</xdr:row>
      <xdr:rowOff>38100</xdr:rowOff>
    </xdr:from>
    <xdr:to>
      <xdr:col>29</xdr:col>
      <xdr:colOff>609600</xdr:colOff>
      <xdr:row>2</xdr:row>
      <xdr:rowOff>742950</xdr:rowOff>
    </xdr:to>
    <xdr:pic>
      <xdr:nvPicPr>
        <xdr:cNvPr id="16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54050" y="1390650"/>
          <a:ext cx="485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3</xdr:row>
      <xdr:rowOff>38100</xdr:rowOff>
    </xdr:from>
    <xdr:to>
      <xdr:col>29</xdr:col>
      <xdr:colOff>600075</xdr:colOff>
      <xdr:row>3</xdr:row>
      <xdr:rowOff>742950</xdr:rowOff>
    </xdr:to>
    <xdr:pic>
      <xdr:nvPicPr>
        <xdr:cNvPr id="17" name="Picture 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354050" y="215265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4</xdr:row>
      <xdr:rowOff>38100</xdr:rowOff>
    </xdr:from>
    <xdr:to>
      <xdr:col>29</xdr:col>
      <xdr:colOff>638175</xdr:colOff>
      <xdr:row>4</xdr:row>
      <xdr:rowOff>742950</xdr:rowOff>
    </xdr:to>
    <xdr:pic>
      <xdr:nvPicPr>
        <xdr:cNvPr id="18" name="Picture 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354050" y="291465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</xdr:row>
      <xdr:rowOff>38100</xdr:rowOff>
    </xdr:from>
    <xdr:to>
      <xdr:col>29</xdr:col>
      <xdr:colOff>628650</xdr:colOff>
      <xdr:row>5</xdr:row>
      <xdr:rowOff>742950</xdr:rowOff>
    </xdr:to>
    <xdr:pic>
      <xdr:nvPicPr>
        <xdr:cNvPr id="19" name="Picture 6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44525" y="3676650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2</xdr:row>
      <xdr:rowOff>47625</xdr:rowOff>
    </xdr:from>
    <xdr:to>
      <xdr:col>28</xdr:col>
      <xdr:colOff>638175</xdr:colOff>
      <xdr:row>2</xdr:row>
      <xdr:rowOff>695325</xdr:rowOff>
    </xdr:to>
    <xdr:pic>
      <xdr:nvPicPr>
        <xdr:cNvPr id="20" name="Picture 6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573000" y="1400175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114300</xdr:colOff>
      <xdr:row>3</xdr:row>
      <xdr:rowOff>47625</xdr:rowOff>
    </xdr:from>
    <xdr:to>
      <xdr:col>28</xdr:col>
      <xdr:colOff>647700</xdr:colOff>
      <xdr:row>3</xdr:row>
      <xdr:rowOff>695325</xdr:rowOff>
    </xdr:to>
    <xdr:pic>
      <xdr:nvPicPr>
        <xdr:cNvPr id="21" name="Picture 6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582525" y="2162175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4</xdr:row>
      <xdr:rowOff>66675</xdr:rowOff>
    </xdr:from>
    <xdr:to>
      <xdr:col>28</xdr:col>
      <xdr:colOff>647700</xdr:colOff>
      <xdr:row>4</xdr:row>
      <xdr:rowOff>714375</xdr:rowOff>
    </xdr:to>
    <xdr:pic>
      <xdr:nvPicPr>
        <xdr:cNvPr id="22" name="Picture 7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563475" y="294322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5</xdr:row>
      <xdr:rowOff>38100</xdr:rowOff>
    </xdr:from>
    <xdr:to>
      <xdr:col>28</xdr:col>
      <xdr:colOff>657225</xdr:colOff>
      <xdr:row>5</xdr:row>
      <xdr:rowOff>685800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73000" y="3676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0</xdr:colOff>
      <xdr:row>2</xdr:row>
      <xdr:rowOff>0</xdr:rowOff>
    </xdr:to>
    <xdr:pic>
      <xdr:nvPicPr>
        <xdr:cNvPr id="24" name="Picture 8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14975" y="190500"/>
          <a:ext cx="9048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38100</xdr:colOff>
      <xdr:row>2</xdr:row>
      <xdr:rowOff>47625</xdr:rowOff>
    </xdr:from>
    <xdr:to>
      <xdr:col>31</xdr:col>
      <xdr:colOff>695325</xdr:colOff>
      <xdr:row>2</xdr:row>
      <xdr:rowOff>714375</xdr:rowOff>
    </xdr:to>
    <xdr:pic>
      <xdr:nvPicPr>
        <xdr:cNvPr id="25" name="Picture 8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792325" y="14001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3</xdr:row>
      <xdr:rowOff>47625</xdr:rowOff>
    </xdr:from>
    <xdr:to>
      <xdr:col>31</xdr:col>
      <xdr:colOff>619125</xdr:colOff>
      <xdr:row>3</xdr:row>
      <xdr:rowOff>723900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868525" y="2162175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4</xdr:row>
      <xdr:rowOff>38100</xdr:rowOff>
    </xdr:from>
    <xdr:to>
      <xdr:col>31</xdr:col>
      <xdr:colOff>685800</xdr:colOff>
      <xdr:row>4</xdr:row>
      <xdr:rowOff>714375</xdr:rowOff>
    </xdr:to>
    <xdr:pic>
      <xdr:nvPicPr>
        <xdr:cNvPr id="27" name="Picture 9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820900" y="2914650"/>
          <a:ext cx="619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95250</xdr:colOff>
      <xdr:row>5</xdr:row>
      <xdr:rowOff>47625</xdr:rowOff>
    </xdr:from>
    <xdr:to>
      <xdr:col>31</xdr:col>
      <xdr:colOff>638175</xdr:colOff>
      <xdr:row>5</xdr:row>
      <xdr:rowOff>723900</xdr:rowOff>
    </xdr:to>
    <xdr:pic>
      <xdr:nvPicPr>
        <xdr:cNvPr id="28" name="Picture 9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849475" y="3686175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2</xdr:row>
      <xdr:rowOff>0</xdr:rowOff>
    </xdr:from>
    <xdr:to>
      <xdr:col>32</xdr:col>
      <xdr:colOff>695325</xdr:colOff>
      <xdr:row>3</xdr:row>
      <xdr:rowOff>0</xdr:rowOff>
    </xdr:to>
    <xdr:pic>
      <xdr:nvPicPr>
        <xdr:cNvPr id="29" name="Picture 9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592425" y="13525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3</xdr:row>
      <xdr:rowOff>0</xdr:rowOff>
    </xdr:from>
    <xdr:to>
      <xdr:col>32</xdr:col>
      <xdr:colOff>695325</xdr:colOff>
      <xdr:row>4</xdr:row>
      <xdr:rowOff>0</xdr:rowOff>
    </xdr:to>
    <xdr:pic>
      <xdr:nvPicPr>
        <xdr:cNvPr id="30" name="Picture 96" descr="Portrait of J.-J. Rousseau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592425" y="21145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4</xdr:row>
      <xdr:rowOff>0</xdr:rowOff>
    </xdr:from>
    <xdr:to>
      <xdr:col>32</xdr:col>
      <xdr:colOff>695325</xdr:colOff>
      <xdr:row>5</xdr:row>
      <xdr:rowOff>0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592425" y="2876550"/>
          <a:ext cx="619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95250</xdr:colOff>
      <xdr:row>5</xdr:row>
      <xdr:rowOff>0</xdr:rowOff>
    </xdr:from>
    <xdr:to>
      <xdr:col>32</xdr:col>
      <xdr:colOff>676275</xdr:colOff>
      <xdr:row>6</xdr:row>
      <xdr:rowOff>0</xdr:rowOff>
    </xdr:to>
    <xdr:pic>
      <xdr:nvPicPr>
        <xdr:cNvPr id="32" name="ipfpOgv14OIDEEF9M: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611475" y="3638550"/>
          <a:ext cx="581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</xdr:row>
      <xdr:rowOff>0</xdr:rowOff>
    </xdr:from>
    <xdr:to>
      <xdr:col>21</xdr:col>
      <xdr:colOff>895350</xdr:colOff>
      <xdr:row>2</xdr:row>
      <xdr:rowOff>0</xdr:rowOff>
    </xdr:to>
    <xdr:pic>
      <xdr:nvPicPr>
        <xdr:cNvPr id="33" name="Picture 1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38900" y="190500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5</xdr:row>
      <xdr:rowOff>9525</xdr:rowOff>
    </xdr:from>
    <xdr:to>
      <xdr:col>33</xdr:col>
      <xdr:colOff>723900</xdr:colOff>
      <xdr:row>5</xdr:row>
      <xdr:rowOff>742950</xdr:rowOff>
    </xdr:to>
    <xdr:pic>
      <xdr:nvPicPr>
        <xdr:cNvPr id="34" name="Picture 11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402050" y="3648075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2</xdr:row>
      <xdr:rowOff>9525</xdr:rowOff>
    </xdr:from>
    <xdr:to>
      <xdr:col>33</xdr:col>
      <xdr:colOff>676275</xdr:colOff>
      <xdr:row>2</xdr:row>
      <xdr:rowOff>752475</xdr:rowOff>
    </xdr:to>
    <xdr:pic>
      <xdr:nvPicPr>
        <xdr:cNvPr id="35" name="Picture 12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373475" y="1362075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123825</xdr:colOff>
      <xdr:row>3</xdr:row>
      <xdr:rowOff>28575</xdr:rowOff>
    </xdr:from>
    <xdr:to>
      <xdr:col>33</xdr:col>
      <xdr:colOff>657225</xdr:colOff>
      <xdr:row>3</xdr:row>
      <xdr:rowOff>733425</xdr:rowOff>
    </xdr:to>
    <xdr:pic>
      <xdr:nvPicPr>
        <xdr:cNvPr id="36" name="Picture 1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402050" y="2143125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95250</xdr:colOff>
      <xdr:row>4</xdr:row>
      <xdr:rowOff>9525</xdr:rowOff>
    </xdr:from>
    <xdr:to>
      <xdr:col>33</xdr:col>
      <xdr:colOff>762000</xdr:colOff>
      <xdr:row>4</xdr:row>
      <xdr:rowOff>742950</xdr:rowOff>
    </xdr:to>
    <xdr:pic>
      <xdr:nvPicPr>
        <xdr:cNvPr id="37" name="Picture 13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373475" y="288607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</xdr:row>
      <xdr:rowOff>9525</xdr:rowOff>
    </xdr:from>
    <xdr:to>
      <xdr:col>16</xdr:col>
      <xdr:colOff>876300</xdr:colOff>
      <xdr:row>1</xdr:row>
      <xdr:rowOff>1162050</xdr:rowOff>
    </xdr:to>
    <xdr:pic>
      <xdr:nvPicPr>
        <xdr:cNvPr id="38" name="Picture 13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905000" y="200025"/>
          <a:ext cx="866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1</xdr:row>
      <xdr:rowOff>9525</xdr:rowOff>
    </xdr:from>
    <xdr:to>
      <xdr:col>17</xdr:col>
      <xdr:colOff>895350</xdr:colOff>
      <xdr:row>1</xdr:row>
      <xdr:rowOff>1162050</xdr:rowOff>
    </xdr:to>
    <xdr:pic>
      <xdr:nvPicPr>
        <xdr:cNvPr id="39" name="ipfhJibd0joveLr5M: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09875" y="200025"/>
          <a:ext cx="885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</xdr:row>
      <xdr:rowOff>161925</xdr:rowOff>
    </xdr:from>
    <xdr:to>
      <xdr:col>23</xdr:col>
      <xdr:colOff>885825</xdr:colOff>
      <xdr:row>1</xdr:row>
      <xdr:rowOff>971550</xdr:rowOff>
    </xdr:to>
    <xdr:pic>
      <xdr:nvPicPr>
        <xdr:cNvPr id="40" name="Picture 15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258175" y="3524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2</xdr:row>
      <xdr:rowOff>9525</xdr:rowOff>
    </xdr:from>
    <xdr:to>
      <xdr:col>34</xdr:col>
      <xdr:colOff>742950</xdr:colOff>
      <xdr:row>2</xdr:row>
      <xdr:rowOff>742950</xdr:rowOff>
    </xdr:to>
    <xdr:pic>
      <xdr:nvPicPr>
        <xdr:cNvPr id="41" name="Picture 15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7049750" y="13620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3</xdr:row>
      <xdr:rowOff>19050</xdr:rowOff>
    </xdr:from>
    <xdr:to>
      <xdr:col>34</xdr:col>
      <xdr:colOff>742950</xdr:colOff>
      <xdr:row>3</xdr:row>
      <xdr:rowOff>723900</xdr:rowOff>
    </xdr:to>
    <xdr:pic>
      <xdr:nvPicPr>
        <xdr:cNvPr id="42" name="Picture 15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7059275" y="2133600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4</xdr:row>
      <xdr:rowOff>66675</xdr:rowOff>
    </xdr:from>
    <xdr:to>
      <xdr:col>34</xdr:col>
      <xdr:colOff>742950</xdr:colOff>
      <xdr:row>4</xdr:row>
      <xdr:rowOff>752475</xdr:rowOff>
    </xdr:to>
    <xdr:pic>
      <xdr:nvPicPr>
        <xdr:cNvPr id="43" name="Picture 15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7040225" y="294322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5</xdr:row>
      <xdr:rowOff>47625</xdr:rowOff>
    </xdr:from>
    <xdr:to>
      <xdr:col>34</xdr:col>
      <xdr:colOff>733425</xdr:colOff>
      <xdr:row>5</xdr:row>
      <xdr:rowOff>733425</xdr:rowOff>
    </xdr:to>
    <xdr:pic>
      <xdr:nvPicPr>
        <xdr:cNvPr id="44" name="Picture 15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7087850" y="36861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114300</xdr:colOff>
      <xdr:row>2</xdr:row>
      <xdr:rowOff>19050</xdr:rowOff>
    </xdr:from>
    <xdr:to>
      <xdr:col>35</xdr:col>
      <xdr:colOff>723900</xdr:colOff>
      <xdr:row>2</xdr:row>
      <xdr:rowOff>752475</xdr:rowOff>
    </xdr:to>
    <xdr:pic>
      <xdr:nvPicPr>
        <xdr:cNvPr id="45" name="Picture 16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916525" y="137160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4</xdr:row>
      <xdr:rowOff>19050</xdr:rowOff>
    </xdr:from>
    <xdr:to>
      <xdr:col>35</xdr:col>
      <xdr:colOff>647700</xdr:colOff>
      <xdr:row>4</xdr:row>
      <xdr:rowOff>752475</xdr:rowOff>
    </xdr:to>
    <xdr:pic>
      <xdr:nvPicPr>
        <xdr:cNvPr id="46" name="Picture 16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7878425" y="2895600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3</xdr:row>
      <xdr:rowOff>9525</xdr:rowOff>
    </xdr:from>
    <xdr:to>
      <xdr:col>35</xdr:col>
      <xdr:colOff>742950</xdr:colOff>
      <xdr:row>3</xdr:row>
      <xdr:rowOff>762000</xdr:rowOff>
    </xdr:to>
    <xdr:pic>
      <xdr:nvPicPr>
        <xdr:cNvPr id="47" name="Picture 16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7811750" y="21240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5</xdr:row>
      <xdr:rowOff>19050</xdr:rowOff>
    </xdr:from>
    <xdr:to>
      <xdr:col>35</xdr:col>
      <xdr:colOff>695325</xdr:colOff>
      <xdr:row>5</xdr:row>
      <xdr:rowOff>742950</xdr:rowOff>
    </xdr:to>
    <xdr:pic>
      <xdr:nvPicPr>
        <xdr:cNvPr id="48" name="Picture 16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897475" y="3657600"/>
          <a:ext cx="600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</xdr:row>
      <xdr:rowOff>19050</xdr:rowOff>
    </xdr:from>
    <xdr:to>
      <xdr:col>24</xdr:col>
      <xdr:colOff>904875</xdr:colOff>
      <xdr:row>1</xdr:row>
      <xdr:rowOff>1143000</xdr:rowOff>
    </xdr:to>
    <xdr:pic>
      <xdr:nvPicPr>
        <xdr:cNvPr id="49" name="Picture 16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144000" y="209550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</xdr:colOff>
      <xdr:row>1</xdr:row>
      <xdr:rowOff>19050</xdr:rowOff>
    </xdr:from>
    <xdr:to>
      <xdr:col>22</xdr:col>
      <xdr:colOff>885825</xdr:colOff>
      <xdr:row>1</xdr:row>
      <xdr:rowOff>1133475</xdr:rowOff>
    </xdr:to>
    <xdr:pic>
      <xdr:nvPicPr>
        <xdr:cNvPr id="50" name="Picture 17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343775" y="209550"/>
          <a:ext cx="866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_QCM_Vi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cteur%20Prof\Ecole\Didacticiels%20sources\QCM\QCM%20galerie\G_QCM%202_V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Q U I Z  "/>
      <sheetName val="Consignes"/>
      <sheetName val="Données"/>
      <sheetName val="S_QCM_Vide"/>
    </sheetNames>
    <definedNames>
      <definedName name="Choix1"/>
      <definedName name="Choix2"/>
      <definedName name="Choix3"/>
      <definedName name="Choix4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Q U I Z  "/>
      <sheetName val="Consignes"/>
      <sheetName val="Données"/>
      <sheetName val="Version papier"/>
      <sheetName val="Galer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G754"/>
  <sheetViews>
    <sheetView showGridLines="0" showRowColHeaders="0" tabSelected="1" workbookViewId="0" topLeftCell="A1">
      <selection activeCell="C5" sqref="C5"/>
    </sheetView>
  </sheetViews>
  <sheetFormatPr defaultColWidth="11.5546875" defaultRowHeight="15"/>
  <cols>
    <col min="1" max="1" width="0.44140625" style="0" customWidth="1"/>
    <col min="2" max="2" width="3.99609375" style="0" customWidth="1"/>
    <col min="3" max="3" width="6.88671875" style="0" customWidth="1"/>
    <col min="11" max="11" width="3.99609375" style="0" customWidth="1"/>
    <col min="12" max="13" width="1.66796875" style="0" customWidth="1"/>
    <col min="14" max="14" width="1.66796875" style="0" hidden="1" customWidth="1"/>
    <col min="15" max="15" width="2.4453125" style="0" hidden="1" customWidth="1"/>
    <col min="16" max="16" width="3.3359375" style="0" hidden="1" customWidth="1"/>
    <col min="17" max="17" width="9.5546875" style="0" hidden="1" customWidth="1"/>
    <col min="18" max="18" width="6.4453125" style="0" hidden="1" customWidth="1"/>
    <col min="19" max="21" width="6.99609375" style="0" hidden="1" customWidth="1"/>
    <col min="22" max="22" width="16.6640625" style="0" customWidth="1"/>
  </cols>
  <sheetData>
    <row r="1" spans="2:33" ht="12" customHeight="1">
      <c r="B1" s="14"/>
      <c r="C1" s="3"/>
      <c r="D1" s="3"/>
      <c r="E1" s="3"/>
      <c r="F1" s="3"/>
      <c r="G1" s="3"/>
      <c r="H1" s="3"/>
      <c r="I1" s="3"/>
      <c r="J1" s="3"/>
      <c r="K1" s="1"/>
      <c r="N1" s="2"/>
      <c r="O1" s="37"/>
      <c r="Q1" s="28"/>
      <c r="R1" s="42">
        <v>0</v>
      </c>
      <c r="S1" s="42">
        <f>IF(R1&lt;$Q$15+1,VLOOKUP(R1,Données!G4:H20,2),0)</f>
        <v>0</v>
      </c>
      <c r="T1" s="45">
        <f>5</f>
        <v>5</v>
      </c>
      <c r="U1" s="44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33" ht="9" customHeight="1">
      <c r="B2" s="14"/>
      <c r="C2" s="5"/>
      <c r="D2" s="5"/>
      <c r="E2" s="5"/>
      <c r="F2" s="5"/>
      <c r="G2" s="5"/>
      <c r="H2" s="5"/>
      <c r="I2" s="96"/>
      <c r="J2" s="96"/>
      <c r="K2" s="1"/>
      <c r="N2" s="2"/>
      <c r="O2" s="37"/>
      <c r="Q2" s="28" t="s">
        <v>25</v>
      </c>
      <c r="R2" s="42">
        <v>1</v>
      </c>
      <c r="S2" s="42">
        <f>IF(R2&lt;$Q$15+1,VLOOKUP(R2,Données!G5:H21,2),0)</f>
        <v>2</v>
      </c>
      <c r="T2" s="45">
        <f>5</f>
        <v>5</v>
      </c>
      <c r="U2" s="42">
        <f>IF(T2=S2,1,0)</f>
        <v>0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39.75" customHeight="1">
      <c r="A3" s="16"/>
      <c r="B3" s="91" t="s">
        <v>1</v>
      </c>
      <c r="C3" s="8"/>
      <c r="D3" s="98" t="str">
        <f>VLOOKUP(C5,Données!A4:F60,2)</f>
        <v>Cliquer sur ma tête pour obtenir une question sur le bail</v>
      </c>
      <c r="E3" s="98"/>
      <c r="F3" s="98"/>
      <c r="G3" s="98"/>
      <c r="H3" s="98"/>
      <c r="I3" s="96"/>
      <c r="J3" s="96"/>
      <c r="K3" s="91" t="s">
        <v>1</v>
      </c>
      <c r="N3" s="2"/>
      <c r="O3" s="37"/>
      <c r="Q3" s="29">
        <v>0</v>
      </c>
      <c r="R3" s="42">
        <v>2</v>
      </c>
      <c r="S3" s="42">
        <f>IF(R3&lt;$Q$15+1,VLOOKUP(R3,Données!G6:H22,2),0)</f>
        <v>2</v>
      </c>
      <c r="T3" s="45">
        <f>5</f>
        <v>5</v>
      </c>
      <c r="U3" s="42">
        <f aca="true" t="shared" si="0" ref="U3:U62">IF(T3=S3,1,0)</f>
        <v>0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6.5" customHeight="1">
      <c r="A4" s="16"/>
      <c r="B4" s="91"/>
      <c r="C4" s="8"/>
      <c r="D4" s="98"/>
      <c r="E4" s="98"/>
      <c r="F4" s="98"/>
      <c r="G4" s="98"/>
      <c r="H4" s="98"/>
      <c r="I4" s="96"/>
      <c r="J4" s="96"/>
      <c r="K4" s="91"/>
      <c r="N4" s="2"/>
      <c r="O4" s="37"/>
      <c r="Q4" s="28"/>
      <c r="R4" s="42">
        <v>3</v>
      </c>
      <c r="S4" s="42">
        <f>IF(R4&lt;$Q$15+1,VLOOKUP(R4,Données!G7:H23,2),0)</f>
        <v>1</v>
      </c>
      <c r="T4" s="45">
        <f>5</f>
        <v>5</v>
      </c>
      <c r="U4" s="42">
        <f t="shared" si="0"/>
        <v>0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5.75" customHeight="1">
      <c r="A5" s="16"/>
      <c r="B5" s="13"/>
      <c r="C5" s="12">
        <v>0</v>
      </c>
      <c r="D5" s="98"/>
      <c r="E5" s="98"/>
      <c r="F5" s="98"/>
      <c r="G5" s="98"/>
      <c r="H5" s="98"/>
      <c r="I5" s="96"/>
      <c r="J5" s="96"/>
      <c r="K5" s="13"/>
      <c r="N5" s="2"/>
      <c r="O5" s="37"/>
      <c r="Q5" s="28" t="s">
        <v>26</v>
      </c>
      <c r="R5" s="42">
        <v>4</v>
      </c>
      <c r="S5" s="42">
        <f>IF(R5&lt;$Q$15+1,VLOOKUP(R5,Données!G8:H24,2),0)</f>
        <v>4</v>
      </c>
      <c r="T5" s="45">
        <f>5</f>
        <v>5</v>
      </c>
      <c r="U5" s="42">
        <f t="shared" si="0"/>
        <v>0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9.75" customHeight="1">
      <c r="A6" s="16"/>
      <c r="B6" s="90" t="s">
        <v>2</v>
      </c>
      <c r="C6" s="4"/>
      <c r="D6" s="4"/>
      <c r="E6" s="4"/>
      <c r="F6" s="4"/>
      <c r="G6" s="4"/>
      <c r="H6" s="4"/>
      <c r="I6" s="96"/>
      <c r="J6" s="96"/>
      <c r="K6" s="90" t="s">
        <v>2</v>
      </c>
      <c r="N6" s="2"/>
      <c r="O6" s="37"/>
      <c r="Q6" s="25">
        <v>0</v>
      </c>
      <c r="R6" s="42">
        <v>5</v>
      </c>
      <c r="S6" s="42">
        <f>IF(R6&lt;$Q$15+1,VLOOKUP(R6,Données!G9:H25,2),0)</f>
        <v>1</v>
      </c>
      <c r="T6" s="45">
        <f>5</f>
        <v>5</v>
      </c>
      <c r="U6" s="42">
        <f t="shared" si="0"/>
        <v>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2.75" customHeight="1">
      <c r="A7" s="16"/>
      <c r="B7" s="90"/>
      <c r="C7" s="4"/>
      <c r="D7" s="4"/>
      <c r="E7" s="93" t="str">
        <f>VLOOKUP($C$5,Données!$A$4:$F$60,3)</f>
        <v>Salut, mon nom est Amaris</v>
      </c>
      <c r="F7" s="93"/>
      <c r="G7" s="93"/>
      <c r="H7" s="93"/>
      <c r="I7" s="96"/>
      <c r="J7" s="96"/>
      <c r="K7" s="90"/>
      <c r="N7" s="2"/>
      <c r="O7" s="37"/>
      <c r="Q7" s="28"/>
      <c r="R7" s="42">
        <v>6</v>
      </c>
      <c r="S7" s="42">
        <f>IF(R7&lt;$Q$15+1,VLOOKUP(R7,Données!G10:H26,2),0)</f>
        <v>2</v>
      </c>
      <c r="T7" s="45">
        <f>5</f>
        <v>5</v>
      </c>
      <c r="U7" s="42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2.75" customHeight="1">
      <c r="A8" s="16"/>
      <c r="B8" s="13"/>
      <c r="C8" s="96"/>
      <c r="D8" s="96"/>
      <c r="E8" s="93"/>
      <c r="F8" s="93"/>
      <c r="G8" s="93"/>
      <c r="H8" s="93"/>
      <c r="I8" s="96"/>
      <c r="J8" s="96"/>
      <c r="K8" s="13"/>
      <c r="N8" s="2"/>
      <c r="O8" s="37"/>
      <c r="Q8" s="28" t="s">
        <v>23</v>
      </c>
      <c r="R8" s="42">
        <v>7</v>
      </c>
      <c r="S8" s="42">
        <f>IF(R8&lt;$Q$15+1,VLOOKUP(R8,Données!G11:H27,2),0)</f>
        <v>4</v>
      </c>
      <c r="T8" s="45">
        <f>5</f>
        <v>5</v>
      </c>
      <c r="U8" s="42">
        <f t="shared" si="0"/>
        <v>0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2.75" customHeight="1">
      <c r="A9" s="16"/>
      <c r="B9" s="90" t="s">
        <v>3</v>
      </c>
      <c r="C9" s="96"/>
      <c r="D9" s="96"/>
      <c r="E9" s="4"/>
      <c r="F9" s="4"/>
      <c r="G9" s="4"/>
      <c r="H9" s="4"/>
      <c r="I9" s="94" t="s">
        <v>64</v>
      </c>
      <c r="J9" s="94"/>
      <c r="K9" s="90" t="s">
        <v>3</v>
      </c>
      <c r="M9" s="2"/>
      <c r="N9" s="2"/>
      <c r="O9" s="37"/>
      <c r="Q9" s="30">
        <v>0</v>
      </c>
      <c r="R9" s="42">
        <v>8</v>
      </c>
      <c r="S9" s="42">
        <f>IF(R9&lt;$Q$15+1,VLOOKUP(R9,Données!G12:H28,2),0)</f>
        <v>1</v>
      </c>
      <c r="T9" s="45">
        <f>5</f>
        <v>5</v>
      </c>
      <c r="U9" s="42">
        <f t="shared" si="0"/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2.75" customHeight="1">
      <c r="A10" s="16"/>
      <c r="B10" s="90"/>
      <c r="C10" s="96"/>
      <c r="D10" s="96"/>
      <c r="E10" s="4"/>
      <c r="F10" s="4"/>
      <c r="G10" s="4"/>
      <c r="H10" s="4"/>
      <c r="I10" s="4"/>
      <c r="J10" s="4"/>
      <c r="K10" s="90"/>
      <c r="N10" s="2"/>
      <c r="O10" s="37"/>
      <c r="Q10" s="28"/>
      <c r="R10" s="42">
        <v>9</v>
      </c>
      <c r="S10" s="42">
        <f>IF(R10&lt;$Q$15+1,VLOOKUP(R10,Données!G13:H29,2),0)</f>
        <v>3</v>
      </c>
      <c r="T10" s="45">
        <f>5</f>
        <v>5</v>
      </c>
      <c r="U10" s="42">
        <f t="shared" si="0"/>
        <v>0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2.75" customHeight="1">
      <c r="A11" s="16"/>
      <c r="B11" s="13"/>
      <c r="C11" s="96"/>
      <c r="D11" s="96"/>
      <c r="E11" s="4"/>
      <c r="F11" s="93" t="str">
        <f>VLOOKUP($C$5,Données!$A$4:$F$60,4)</f>
        <v> Moi, je m'appelle Basile</v>
      </c>
      <c r="G11" s="93"/>
      <c r="H11" s="93"/>
      <c r="I11" s="93"/>
      <c r="J11" s="4"/>
      <c r="K11" s="13"/>
      <c r="N11" s="2"/>
      <c r="O11" s="37"/>
      <c r="Q11" s="28" t="s">
        <v>27</v>
      </c>
      <c r="R11" s="42">
        <v>10</v>
      </c>
      <c r="S11" s="42">
        <f>IF(R11&lt;$Q$15+1,VLOOKUP(R11,Données!G14:H30,2),0)</f>
        <v>3</v>
      </c>
      <c r="T11" s="45">
        <f>5</f>
        <v>5</v>
      </c>
      <c r="U11" s="42">
        <f t="shared" si="0"/>
        <v>0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2.75" customHeight="1">
      <c r="A12" s="16"/>
      <c r="B12" s="90" t="s">
        <v>4</v>
      </c>
      <c r="C12" s="96"/>
      <c r="D12" s="96"/>
      <c r="E12" s="4"/>
      <c r="F12" s="93"/>
      <c r="G12" s="93"/>
      <c r="H12" s="93"/>
      <c r="I12" s="93"/>
      <c r="J12" s="4"/>
      <c r="K12" s="90" t="s">
        <v>4</v>
      </c>
      <c r="N12" s="2"/>
      <c r="O12" s="37"/>
      <c r="Q12" s="39">
        <f>SUM(U1:U62)</f>
        <v>0</v>
      </c>
      <c r="R12" s="42">
        <v>11</v>
      </c>
      <c r="S12" s="42">
        <f>IF(R12&lt;$Q$15+1,VLOOKUP(R12,Données!G15:H31,2),0)</f>
        <v>4</v>
      </c>
      <c r="T12" s="45">
        <f>5</f>
        <v>5</v>
      </c>
      <c r="U12" s="42">
        <f t="shared" si="0"/>
        <v>0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2.75" customHeight="1">
      <c r="A13" s="16"/>
      <c r="B13" s="90"/>
      <c r="C13" s="4"/>
      <c r="D13" s="96"/>
      <c r="E13" s="4"/>
      <c r="F13" s="4"/>
      <c r="G13" s="4"/>
      <c r="H13" s="4"/>
      <c r="I13" s="4"/>
      <c r="J13" s="4"/>
      <c r="K13" s="90"/>
      <c r="N13" s="2"/>
      <c r="O13" s="37"/>
      <c r="Q13" s="28"/>
      <c r="R13" s="42">
        <v>12</v>
      </c>
      <c r="S13" s="42">
        <f>IF(R13&lt;$Q$15+1,VLOOKUP(R13,Données!G16:H32,2),0)</f>
        <v>4</v>
      </c>
      <c r="T13" s="45">
        <f>5</f>
        <v>5</v>
      </c>
      <c r="U13" s="42">
        <f t="shared" si="0"/>
        <v>0</v>
      </c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3" ht="12.75" customHeight="1">
      <c r="A14" s="16"/>
      <c r="B14" s="13"/>
      <c r="C14" s="4"/>
      <c r="D14" s="96"/>
      <c r="E14" s="4"/>
      <c r="F14" s="4"/>
      <c r="G14" s="4"/>
      <c r="H14" s="4"/>
      <c r="I14" s="4"/>
      <c r="J14" s="4"/>
      <c r="K14" s="13"/>
      <c r="N14" s="2"/>
      <c r="O14" s="37"/>
      <c r="Q14" s="28" t="s">
        <v>28</v>
      </c>
      <c r="R14" s="42">
        <v>13</v>
      </c>
      <c r="S14" s="42">
        <f>IF(R14&lt;$Q$15+1,VLOOKUP(R14,Données!G17:H33,2),0)</f>
        <v>3</v>
      </c>
      <c r="T14" s="45">
        <f>5</f>
        <v>5</v>
      </c>
      <c r="U14" s="42">
        <f t="shared" si="0"/>
        <v>0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2.75" customHeight="1">
      <c r="A15" s="16"/>
      <c r="B15" s="90" t="s">
        <v>5</v>
      </c>
      <c r="C15" s="4"/>
      <c r="D15" s="96"/>
      <c r="E15" s="4"/>
      <c r="J15" s="4"/>
      <c r="K15" s="90" t="s">
        <v>5</v>
      </c>
      <c r="N15" s="2"/>
      <c r="O15" s="37"/>
      <c r="Q15" s="39">
        <f>Données!A3</f>
        <v>16</v>
      </c>
      <c r="R15" s="42">
        <v>14</v>
      </c>
      <c r="S15" s="42">
        <f>IF(R15&lt;$Q$15+1,VLOOKUP(R15,Données!G18:H34,2),0)</f>
        <v>4</v>
      </c>
      <c r="T15" s="45">
        <f>5</f>
        <v>5</v>
      </c>
      <c r="U15" s="42">
        <f t="shared" si="0"/>
        <v>0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2.75" customHeight="1">
      <c r="A16" s="16"/>
      <c r="B16" s="90"/>
      <c r="C16" s="4"/>
      <c r="D16" s="96"/>
      <c r="E16" s="4"/>
      <c r="F16" s="93" t="str">
        <f>VLOOKUP($C$5,Données!$A$4:$F$60,5)</f>
        <v>... et moi Camellia</v>
      </c>
      <c r="G16" s="93"/>
      <c r="H16" s="93"/>
      <c r="I16" s="93"/>
      <c r="J16" s="4"/>
      <c r="K16" s="90"/>
      <c r="N16" s="2"/>
      <c r="O16" s="37"/>
      <c r="Q16" s="28"/>
      <c r="R16" s="42">
        <v>15</v>
      </c>
      <c r="S16" s="42">
        <f>IF(R16&lt;$Q$15+1,VLOOKUP(R16,Données!G19:H35,2),0)</f>
        <v>3</v>
      </c>
      <c r="T16" s="45">
        <f>5</f>
        <v>5</v>
      </c>
      <c r="U16" s="42">
        <f t="shared" si="0"/>
        <v>0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2.75" customHeight="1">
      <c r="A17" s="16"/>
      <c r="B17" s="13"/>
      <c r="C17" s="96"/>
      <c r="D17" s="96"/>
      <c r="E17" s="4"/>
      <c r="F17" s="93"/>
      <c r="G17" s="93"/>
      <c r="H17" s="93"/>
      <c r="I17" s="93"/>
      <c r="J17" s="4"/>
      <c r="K17" s="13"/>
      <c r="N17" s="2"/>
      <c r="O17" s="37"/>
      <c r="Q17" s="28" t="s">
        <v>46</v>
      </c>
      <c r="R17" s="42">
        <v>16</v>
      </c>
      <c r="S17" s="42">
        <f>IF(R17&lt;$Q$15+1,VLOOKUP(R17,Données!G20:H36,2),0)</f>
        <v>1</v>
      </c>
      <c r="T17" s="45">
        <f>5</f>
        <v>5</v>
      </c>
      <c r="U17" s="42">
        <f t="shared" si="0"/>
        <v>0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2.75" customHeight="1">
      <c r="A18" s="16"/>
      <c r="B18" s="13"/>
      <c r="C18" s="96"/>
      <c r="D18" s="96"/>
      <c r="E18" s="4"/>
      <c r="F18" s="4"/>
      <c r="G18" s="4"/>
      <c r="H18" s="4"/>
      <c r="I18" s="4"/>
      <c r="J18" s="4"/>
      <c r="K18" s="13"/>
      <c r="N18" s="2"/>
      <c r="O18" s="37"/>
      <c r="Q18" s="49" t="b">
        <v>0</v>
      </c>
      <c r="R18" s="42">
        <v>17</v>
      </c>
      <c r="S18" s="42">
        <f>IF(R18&lt;$Q$15+1,VLOOKUP(R18,Données!G21:H37,2),0)</f>
        <v>0</v>
      </c>
      <c r="T18" s="45">
        <f>5</f>
        <v>5</v>
      </c>
      <c r="U18" s="42">
        <f t="shared" si="0"/>
        <v>0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2.75" customHeight="1">
      <c r="A19" s="16"/>
      <c r="B19" s="90" t="s">
        <v>0</v>
      </c>
      <c r="C19" s="96"/>
      <c r="D19" s="96"/>
      <c r="E19" s="4"/>
      <c r="F19" s="4"/>
      <c r="G19" s="4"/>
      <c r="H19" s="4"/>
      <c r="I19" s="4"/>
      <c r="J19" s="4"/>
      <c r="K19" s="90" t="s">
        <v>0</v>
      </c>
      <c r="N19" s="2"/>
      <c r="O19" s="37"/>
      <c r="Q19" s="36">
        <f>IF(Q18=TRUE,1,0)</f>
        <v>0</v>
      </c>
      <c r="R19" s="42">
        <v>18</v>
      </c>
      <c r="S19" s="42">
        <f>IF(R19&lt;$Q$15+1,VLOOKUP(R19,Données!G22:H38,2),0)</f>
        <v>0</v>
      </c>
      <c r="T19" s="45">
        <f>5</f>
        <v>5</v>
      </c>
      <c r="U19" s="42">
        <f t="shared" si="0"/>
        <v>0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2.75" customHeight="1">
      <c r="A20" s="16"/>
      <c r="B20" s="90"/>
      <c r="C20" s="96"/>
      <c r="D20" s="96"/>
      <c r="E20" s="4"/>
      <c r="F20" s="93" t="str">
        <f>VLOOKUP($C$5,Données!$A$4:$F$60,6)</f>
        <v>Hello, je suis Dahlia</v>
      </c>
      <c r="G20" s="93"/>
      <c r="H20" s="93"/>
      <c r="I20" s="93"/>
      <c r="J20" s="4"/>
      <c r="K20" s="90"/>
      <c r="N20" s="2"/>
      <c r="O20" s="37"/>
      <c r="R20" s="42">
        <v>19</v>
      </c>
      <c r="S20" s="42">
        <f>IF(R20&lt;$Q$15+1,VLOOKUP(R20,Données!G23:H39,2),0)</f>
        <v>0</v>
      </c>
      <c r="T20" s="45">
        <f>5</f>
        <v>5</v>
      </c>
      <c r="U20" s="42">
        <f t="shared" si="0"/>
        <v>0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2.75" customHeight="1">
      <c r="A21" s="16"/>
      <c r="B21" s="13"/>
      <c r="C21" s="4"/>
      <c r="D21" s="96"/>
      <c r="E21" s="96"/>
      <c r="F21" s="93"/>
      <c r="G21" s="93"/>
      <c r="H21" s="93"/>
      <c r="I21" s="93"/>
      <c r="J21" s="4"/>
      <c r="K21" s="13"/>
      <c r="N21" s="2"/>
      <c r="O21" s="37"/>
      <c r="P21" t="s">
        <v>16</v>
      </c>
      <c r="Q21" s="27" t="s">
        <v>22</v>
      </c>
      <c r="R21" s="42">
        <v>20</v>
      </c>
      <c r="S21" s="42">
        <f>IF(R21&lt;$Q$15+1,VLOOKUP(R21,Données!G24:H40,2),0)</f>
        <v>0</v>
      </c>
      <c r="T21" s="45">
        <f>5</f>
        <v>5</v>
      </c>
      <c r="U21" s="42">
        <f t="shared" si="0"/>
        <v>0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2.75" customHeight="1">
      <c r="A22" s="16"/>
      <c r="B22" s="90" t="s">
        <v>2</v>
      </c>
      <c r="C22" s="5"/>
      <c r="D22" s="96"/>
      <c r="E22" s="96"/>
      <c r="F22" s="5"/>
      <c r="G22" s="5"/>
      <c r="H22" s="5"/>
      <c r="I22" s="5"/>
      <c r="J22" s="5"/>
      <c r="K22" s="90" t="s">
        <v>2</v>
      </c>
      <c r="N22" s="2"/>
      <c r="O22" s="37"/>
      <c r="P22" t="s">
        <v>17</v>
      </c>
      <c r="Q22" s="27" t="s">
        <v>20</v>
      </c>
      <c r="R22" s="42">
        <v>21</v>
      </c>
      <c r="S22" s="42">
        <f>IF(R22&lt;$Q$15+1,VLOOKUP(R22,Données!G25:H41,2),0)</f>
        <v>0</v>
      </c>
      <c r="T22" s="45">
        <f>5</f>
        <v>5</v>
      </c>
      <c r="U22" s="42">
        <f t="shared" si="0"/>
        <v>0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2.75" customHeight="1">
      <c r="A23" s="16"/>
      <c r="B23" s="90"/>
      <c r="C23" s="5"/>
      <c r="D23" s="96"/>
      <c r="E23" s="96"/>
      <c r="F23" s="5"/>
      <c r="G23" s="5"/>
      <c r="H23" s="5"/>
      <c r="I23" s="5"/>
      <c r="J23" s="5"/>
      <c r="K23" s="90"/>
      <c r="N23" s="2"/>
      <c r="O23" s="37"/>
      <c r="P23" t="s">
        <v>18</v>
      </c>
      <c r="Q23" s="27" t="s">
        <v>21</v>
      </c>
      <c r="R23" s="42">
        <v>22</v>
      </c>
      <c r="S23" s="42">
        <f>IF(R23&lt;$Q$15+1,VLOOKUP(R23,Données!G26:H42,2),0)</f>
        <v>0</v>
      </c>
      <c r="T23" s="45">
        <f>5</f>
        <v>5</v>
      </c>
      <c r="U23" s="42">
        <f t="shared" si="0"/>
        <v>0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2.75" customHeight="1">
      <c r="A24" s="16"/>
      <c r="B24" s="13"/>
      <c r="C24" s="5"/>
      <c r="D24" s="96"/>
      <c r="E24" s="96"/>
      <c r="F24" s="5"/>
      <c r="G24" s="5"/>
      <c r="H24" s="5"/>
      <c r="I24" s="5"/>
      <c r="J24" s="5"/>
      <c r="K24" s="13"/>
      <c r="N24" s="2"/>
      <c r="O24" s="37"/>
      <c r="P24" t="s">
        <v>19</v>
      </c>
      <c r="Q24" s="27" t="s">
        <v>33</v>
      </c>
      <c r="R24" s="42">
        <v>23</v>
      </c>
      <c r="S24" s="42">
        <f>IF(R24&lt;$Q$15+1,VLOOKUP(R24,Données!G27:H43,2),0)</f>
        <v>0</v>
      </c>
      <c r="T24" s="45">
        <f>5</f>
        <v>5</v>
      </c>
      <c r="U24" s="42">
        <f t="shared" si="0"/>
        <v>0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2.75" customHeight="1">
      <c r="A25" s="16"/>
      <c r="B25" s="90" t="s">
        <v>6</v>
      </c>
      <c r="C25" s="92">
        <f>IF(Q9=0,"","Proposition de "&amp;VLOOKUP(Q9,Consignes!C20:E23,2))</f>
      </c>
      <c r="D25" s="92"/>
      <c r="E25" s="2"/>
      <c r="F25" s="6"/>
      <c r="G25" s="6"/>
      <c r="H25" s="6"/>
      <c r="I25" s="6"/>
      <c r="J25" s="4"/>
      <c r="K25" s="90" t="s">
        <v>6</v>
      </c>
      <c r="N25" s="2"/>
      <c r="O25" s="37"/>
      <c r="Q25" s="26"/>
      <c r="R25" s="42">
        <v>24</v>
      </c>
      <c r="S25" s="42">
        <f>IF(R25&lt;$Q$15+1,VLOOKUP(R25,Données!G28:H44,2),0)</f>
        <v>0</v>
      </c>
      <c r="T25" s="45">
        <f>5</f>
        <v>5</v>
      </c>
      <c r="U25" s="42">
        <f t="shared" si="0"/>
        <v>0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2.75" customHeight="1">
      <c r="A26" s="16"/>
      <c r="B26" s="90"/>
      <c r="C26" s="7"/>
      <c r="D26" s="7"/>
      <c r="E26" s="10"/>
      <c r="F26" s="95">
        <f>IF(Q9=0,"",VLOOKUP(C5,Données!G4:L60,Q9+2))</f>
      </c>
      <c r="G26" s="95"/>
      <c r="H26" s="95"/>
      <c r="I26" s="9"/>
      <c r="J26" s="4"/>
      <c r="K26" s="90"/>
      <c r="N26" s="2"/>
      <c r="O26" s="37"/>
      <c r="R26" s="42">
        <v>25</v>
      </c>
      <c r="S26" s="42">
        <f>IF(R26&lt;$Q$15+1,VLOOKUP(R26,Données!G29:H45,2),0)</f>
        <v>0</v>
      </c>
      <c r="T26" s="45">
        <f>5</f>
        <v>5</v>
      </c>
      <c r="U26" s="42">
        <f t="shared" si="0"/>
        <v>0</v>
      </c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2.75" customHeight="1">
      <c r="A27" s="16"/>
      <c r="B27" s="13"/>
      <c r="C27" s="7"/>
      <c r="D27" s="97">
        <f>IF(Q9=0,"",IF(Q9=VLOOKUP(C5,Données!G2:L60,2),"JUSTE","FAUX"))</f>
      </c>
      <c r="E27" s="10"/>
      <c r="F27" s="95"/>
      <c r="G27" s="95"/>
      <c r="H27" s="95"/>
      <c r="I27" s="9"/>
      <c r="J27" s="4"/>
      <c r="K27" s="13"/>
      <c r="N27" s="2"/>
      <c r="O27" s="37"/>
      <c r="R27" s="42">
        <v>26</v>
      </c>
      <c r="S27" s="42">
        <f>IF(R27&lt;$Q$15+1,VLOOKUP(R27,Données!G30:H46,2),0)</f>
        <v>0</v>
      </c>
      <c r="T27" s="45">
        <f>5</f>
        <v>5</v>
      </c>
      <c r="U27" s="42">
        <f t="shared" si="0"/>
        <v>0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2.75" customHeight="1">
      <c r="A28" s="16"/>
      <c r="B28" s="90" t="s">
        <v>7</v>
      </c>
      <c r="C28" s="7"/>
      <c r="D28" s="97"/>
      <c r="E28" s="10"/>
      <c r="F28" s="95"/>
      <c r="G28" s="95"/>
      <c r="H28" s="95"/>
      <c r="I28" s="17" t="s">
        <v>9</v>
      </c>
      <c r="J28" s="18" t="str">
        <f>Q12&amp;" / "&amp;Données!A3</f>
        <v>0 / 16</v>
      </c>
      <c r="K28" s="90" t="s">
        <v>7</v>
      </c>
      <c r="N28" s="2"/>
      <c r="O28" s="37"/>
      <c r="R28" s="42">
        <v>27</v>
      </c>
      <c r="S28" s="42">
        <f>IF(R28&lt;$Q$15+1,VLOOKUP(R28,Données!G31:H47,2),0)</f>
        <v>0</v>
      </c>
      <c r="T28" s="45">
        <f>5</f>
        <v>5</v>
      </c>
      <c r="U28" s="42">
        <f t="shared" si="0"/>
        <v>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2.75" customHeight="1">
      <c r="A29" s="16"/>
      <c r="B29" s="90"/>
      <c r="C29" s="7"/>
      <c r="D29" s="74"/>
      <c r="E29" s="10"/>
      <c r="F29" s="75"/>
      <c r="G29" s="75"/>
      <c r="H29" s="75"/>
      <c r="I29" s="17"/>
      <c r="J29" s="18"/>
      <c r="K29" s="90"/>
      <c r="N29" s="2"/>
      <c r="O29" s="37"/>
      <c r="R29" s="42"/>
      <c r="S29" s="42"/>
      <c r="T29" s="45">
        <f>5</f>
        <v>5</v>
      </c>
      <c r="U29" s="42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2.75" customHeight="1">
      <c r="A30" s="16"/>
      <c r="B30" s="90"/>
      <c r="C30" s="7"/>
      <c r="D30" s="7"/>
      <c r="E30" s="11"/>
      <c r="F30" s="6"/>
      <c r="G30" s="6"/>
      <c r="H30" s="6"/>
      <c r="I30" s="17" t="s">
        <v>10</v>
      </c>
      <c r="J30" s="19">
        <f>IF(C5=Q123+1,Q3-1,Q3)</f>
        <v>0</v>
      </c>
      <c r="K30" s="90"/>
      <c r="N30" s="2"/>
      <c r="O30" s="37"/>
      <c r="R30" s="42">
        <v>28</v>
      </c>
      <c r="S30" s="42">
        <f>IF(R30&lt;$Q$15+1,VLOOKUP(R30,Données!G32:H48,2),0)</f>
        <v>0</v>
      </c>
      <c r="T30" s="45">
        <f>5</f>
        <v>5</v>
      </c>
      <c r="U30" s="42">
        <f t="shared" si="0"/>
        <v>0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2:33" ht="12.75" customHeight="1">
      <c r="B31" s="14"/>
      <c r="C31" s="7"/>
      <c r="D31" s="7"/>
      <c r="E31" s="7"/>
      <c r="F31" s="4"/>
      <c r="G31" s="4"/>
      <c r="H31" s="4"/>
      <c r="I31" s="17" t="s">
        <v>8</v>
      </c>
      <c r="J31" s="20">
        <f>Q6</f>
        <v>0</v>
      </c>
      <c r="K31" s="1"/>
      <c r="N31" s="2"/>
      <c r="O31" s="37"/>
      <c r="R31" s="42">
        <v>29</v>
      </c>
      <c r="S31" s="42">
        <f>IF(R31&lt;$Q$15+1,VLOOKUP(R31,Données!G33:H49,2),0)</f>
        <v>0</v>
      </c>
      <c r="T31" s="45">
        <f>5</f>
        <v>5</v>
      </c>
      <c r="U31" s="42">
        <f t="shared" si="0"/>
        <v>0</v>
      </c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2:33" ht="12" customHeight="1">
      <c r="B32" s="14"/>
      <c r="C32" s="1"/>
      <c r="D32" s="1"/>
      <c r="E32" s="1"/>
      <c r="F32" s="3"/>
      <c r="G32" s="3"/>
      <c r="H32" s="3"/>
      <c r="I32" s="3"/>
      <c r="J32" s="53" t="s">
        <v>52</v>
      </c>
      <c r="K32" s="1"/>
      <c r="N32" s="2"/>
      <c r="O32" s="37"/>
      <c r="R32" s="42">
        <v>30</v>
      </c>
      <c r="S32" s="42">
        <f>IF(R32&lt;$Q$15+1,VLOOKUP(R32,Données!G34:H50,2),0)</f>
        <v>0</v>
      </c>
      <c r="T32" s="45">
        <f>5</f>
        <v>5</v>
      </c>
      <c r="U32" s="42">
        <f t="shared" si="0"/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2:33" ht="16.5" customHeight="1">
      <c r="B33" s="15"/>
      <c r="C33" s="4"/>
      <c r="D33" s="4"/>
      <c r="E33" s="4"/>
      <c r="F33" s="4"/>
      <c r="G33" s="4"/>
      <c r="H33" s="4"/>
      <c r="I33" s="4"/>
      <c r="J33" s="4"/>
      <c r="R33" s="42">
        <v>31</v>
      </c>
      <c r="S33" s="42">
        <f>IF(R33&lt;$Q$15+1,VLOOKUP(R33,Données!G35:H51,2),0)</f>
        <v>0</v>
      </c>
      <c r="T33" s="45">
        <f>5</f>
        <v>5</v>
      </c>
      <c r="U33" s="42">
        <f t="shared" si="0"/>
        <v>0</v>
      </c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2:33" ht="16.5" customHeight="1">
      <c r="B34" s="76" t="s">
        <v>62</v>
      </c>
      <c r="R34" s="42">
        <v>32</v>
      </c>
      <c r="S34" s="42">
        <f>IF(R34&lt;$Q$15+1,VLOOKUP(R34,Données!G36:H52,2),0)</f>
        <v>0</v>
      </c>
      <c r="T34" s="45">
        <f>5</f>
        <v>5</v>
      </c>
      <c r="U34" s="42">
        <f t="shared" si="0"/>
        <v>0</v>
      </c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2:33" ht="16.5" customHeight="1">
      <c r="B35" s="58">
        <f>C35-1</f>
        <v>9</v>
      </c>
      <c r="C35" s="50">
        <v>10</v>
      </c>
      <c r="R35" s="42">
        <v>33</v>
      </c>
      <c r="S35" s="42">
        <f>IF(R35&lt;$Q$15+1,VLOOKUP(R35,Données!G37:H53,2),0)</f>
        <v>0</v>
      </c>
      <c r="T35" s="45">
        <f>5</f>
        <v>5</v>
      </c>
      <c r="U35" s="42">
        <f t="shared" si="0"/>
        <v>0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2:33" ht="19.5" customHeight="1">
      <c r="B36" s="50" t="s">
        <v>51</v>
      </c>
      <c r="C36" s="52"/>
      <c r="J36" s="51"/>
      <c r="R36" s="42">
        <v>34</v>
      </c>
      <c r="S36" s="42">
        <f>IF(R36&lt;$Q$15+1,VLOOKUP(R36,Données!G38:H54,2),0)</f>
        <v>0</v>
      </c>
      <c r="T36" s="45">
        <f>5</f>
        <v>5</v>
      </c>
      <c r="U36" s="42">
        <f t="shared" si="0"/>
        <v>0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8:33" ht="16.5" customHeight="1">
      <c r="R37" s="42">
        <v>35</v>
      </c>
      <c r="S37" s="42">
        <f>IF(R37&lt;$Q$15+1,VLOOKUP(R37,Données!G39:H55,2),0)</f>
        <v>0</v>
      </c>
      <c r="T37" s="45">
        <f>5</f>
        <v>5</v>
      </c>
      <c r="U37" s="42">
        <f t="shared" si="0"/>
        <v>0</v>
      </c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8:33" ht="16.5" customHeight="1">
      <c r="H38" s="66" t="s">
        <v>110</v>
      </c>
      <c r="R38" s="42">
        <v>36</v>
      </c>
      <c r="S38" s="42">
        <f>IF(R38&lt;$Q$15+1,VLOOKUP(R38,Données!G40:H56,2),0)</f>
        <v>0</v>
      </c>
      <c r="T38" s="45">
        <f>5</f>
        <v>5</v>
      </c>
      <c r="U38" s="42">
        <f t="shared" si="0"/>
        <v>0</v>
      </c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8:33" ht="13.5" customHeight="1">
      <c r="R39" s="42">
        <v>37</v>
      </c>
      <c r="S39" s="42">
        <f>IF(R39&lt;$Q$15+1,VLOOKUP(R39,Données!G41:H57,2),0)</f>
        <v>0</v>
      </c>
      <c r="T39" s="45">
        <f>5</f>
        <v>5</v>
      </c>
      <c r="U39" s="42">
        <f t="shared" si="0"/>
        <v>0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8:33" ht="13.5" customHeight="1">
      <c r="R40" s="42">
        <v>38</v>
      </c>
      <c r="S40" s="42">
        <f>IF(R40&lt;$Q$15+1,VLOOKUP(R40,Données!G42:H58,2),0)</f>
        <v>0</v>
      </c>
      <c r="T40" s="45">
        <f>5</f>
        <v>5</v>
      </c>
      <c r="U40" s="42">
        <f t="shared" si="0"/>
        <v>0</v>
      </c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8:33" ht="13.5" customHeight="1">
      <c r="R41" s="42">
        <v>39</v>
      </c>
      <c r="S41" s="42">
        <f>IF(R41&lt;$Q$15+1,VLOOKUP(R41,Données!G43:H59,2),0)</f>
        <v>0</v>
      </c>
      <c r="T41" s="45">
        <f>5</f>
        <v>5</v>
      </c>
      <c r="U41" s="42">
        <f t="shared" si="0"/>
        <v>0</v>
      </c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8:33" ht="13.5" customHeight="1">
      <c r="R42" s="42">
        <v>40</v>
      </c>
      <c r="S42" s="42">
        <f>IF(R42&lt;$Q$15+1,VLOOKUP(R42,Données!G44:H60,2),0)</f>
        <v>0</v>
      </c>
      <c r="T42" s="45">
        <f>5</f>
        <v>5</v>
      </c>
      <c r="U42" s="42">
        <f t="shared" si="0"/>
        <v>0</v>
      </c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8:33" ht="15">
      <c r="R43" s="42">
        <v>41</v>
      </c>
      <c r="S43" s="42">
        <f>IF(R43&lt;$Q$15+1,VLOOKUP(R43,Données!G45:H61,2),0)</f>
        <v>0</v>
      </c>
      <c r="T43" s="45">
        <f>5</f>
        <v>5</v>
      </c>
      <c r="U43" s="42">
        <f t="shared" si="0"/>
        <v>0</v>
      </c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8:21" ht="15">
      <c r="R44" s="42">
        <v>42</v>
      </c>
      <c r="S44" s="42">
        <f>IF(R44&lt;$Q$15+1,VLOOKUP(R44,Données!G46:H62,2),0)</f>
        <v>0</v>
      </c>
      <c r="T44" s="45">
        <f>5</f>
        <v>5</v>
      </c>
      <c r="U44" s="42">
        <f t="shared" si="0"/>
        <v>0</v>
      </c>
    </row>
    <row r="45" spans="18:21" ht="15">
      <c r="R45" s="42">
        <v>43</v>
      </c>
      <c r="S45" s="42">
        <f>IF(R45&lt;$Q$15+1,VLOOKUP(R45,Données!G47:H63,2),0)</f>
        <v>0</v>
      </c>
      <c r="T45" s="45">
        <f>5</f>
        <v>5</v>
      </c>
      <c r="U45" s="42">
        <f t="shared" si="0"/>
        <v>0</v>
      </c>
    </row>
    <row r="46" spans="18:21" ht="15">
      <c r="R46" s="42">
        <v>44</v>
      </c>
      <c r="S46" s="42">
        <f>IF(R46&lt;$Q$15+1,VLOOKUP(R46,Données!G48:H64,2),0)</f>
        <v>0</v>
      </c>
      <c r="T46" s="45">
        <f>5</f>
        <v>5</v>
      </c>
      <c r="U46" s="42">
        <f t="shared" si="0"/>
        <v>0</v>
      </c>
    </row>
    <row r="47" spans="18:21" ht="15">
      <c r="R47" s="42">
        <v>45</v>
      </c>
      <c r="S47" s="42">
        <f>IF(R47&lt;$Q$15+1,VLOOKUP(R47,Données!G49:H65,2),0)</f>
        <v>0</v>
      </c>
      <c r="T47" s="45">
        <f>5</f>
        <v>5</v>
      </c>
      <c r="U47" s="42">
        <f t="shared" si="0"/>
        <v>0</v>
      </c>
    </row>
    <row r="48" spans="18:21" ht="15">
      <c r="R48" s="42">
        <v>46</v>
      </c>
      <c r="S48" s="42">
        <f>IF(R48&lt;$Q$15+1,VLOOKUP(R48,Données!G50:H66,2),0)</f>
        <v>0</v>
      </c>
      <c r="T48" s="45">
        <f>5</f>
        <v>5</v>
      </c>
      <c r="U48" s="42">
        <f t="shared" si="0"/>
        <v>0</v>
      </c>
    </row>
    <row r="49" spans="18:21" ht="15">
      <c r="R49" s="42">
        <v>47</v>
      </c>
      <c r="S49" s="42">
        <f>IF(R49&lt;$Q$15+1,VLOOKUP(R49,Données!G51:H67,2),0)</f>
        <v>0</v>
      </c>
      <c r="T49" s="45">
        <f>5</f>
        <v>5</v>
      </c>
      <c r="U49" s="42">
        <f t="shared" si="0"/>
        <v>0</v>
      </c>
    </row>
    <row r="50" spans="18:21" ht="15">
      <c r="R50" s="42">
        <v>48</v>
      </c>
      <c r="S50" s="42">
        <f>IF(R50&lt;$Q$15+1,VLOOKUP(R50,Données!G52:H68,2),0)</f>
        <v>0</v>
      </c>
      <c r="T50" s="45">
        <f>5</f>
        <v>5</v>
      </c>
      <c r="U50" s="42">
        <f t="shared" si="0"/>
        <v>0</v>
      </c>
    </row>
    <row r="51" spans="18:21" ht="15">
      <c r="R51" s="42">
        <v>49</v>
      </c>
      <c r="S51" s="42">
        <f>IF(R51&lt;$Q$15+1,VLOOKUP(R51,Données!G53:H69,2),0)</f>
        <v>0</v>
      </c>
      <c r="T51" s="45">
        <f>5</f>
        <v>5</v>
      </c>
      <c r="U51" s="42">
        <f t="shared" si="0"/>
        <v>0</v>
      </c>
    </row>
    <row r="52" spans="18:21" ht="15">
      <c r="R52" s="42">
        <v>50</v>
      </c>
      <c r="S52" s="42">
        <f>IF(R52&lt;$Q$15+1,VLOOKUP(R52,Données!G54:H70,2),0)</f>
        <v>0</v>
      </c>
      <c r="T52" s="45">
        <f>5</f>
        <v>5</v>
      </c>
      <c r="U52" s="42">
        <f t="shared" si="0"/>
        <v>0</v>
      </c>
    </row>
    <row r="53" spans="18:21" ht="15">
      <c r="R53" s="42">
        <v>51</v>
      </c>
      <c r="S53" s="42">
        <f>IF(R53&lt;$Q$15+1,VLOOKUP(R53,Données!G55:H71,2),0)</f>
        <v>0</v>
      </c>
      <c r="T53" s="45">
        <f>5</f>
        <v>5</v>
      </c>
      <c r="U53" s="42">
        <f t="shared" si="0"/>
        <v>0</v>
      </c>
    </row>
    <row r="54" spans="18:21" ht="15">
      <c r="R54" s="42">
        <v>52</v>
      </c>
      <c r="S54" s="42">
        <f>IF(R54&lt;$Q$15+1,VLOOKUP(R54,Données!G56:H72,2),0)</f>
        <v>0</v>
      </c>
      <c r="T54" s="45">
        <f>5</f>
        <v>5</v>
      </c>
      <c r="U54" s="42">
        <f t="shared" si="0"/>
        <v>0</v>
      </c>
    </row>
    <row r="55" spans="18:21" ht="15">
      <c r="R55" s="42">
        <v>53</v>
      </c>
      <c r="S55" s="42">
        <f>IF(R55&lt;$Q$15+1,VLOOKUP(R55,Données!G57:H73,2),0)</f>
        <v>0</v>
      </c>
      <c r="T55" s="45">
        <f>5</f>
        <v>5</v>
      </c>
      <c r="U55" s="42">
        <f t="shared" si="0"/>
        <v>0</v>
      </c>
    </row>
    <row r="56" spans="18:21" ht="15">
      <c r="R56" s="42">
        <v>54</v>
      </c>
      <c r="S56" s="42">
        <f>IF(R56&lt;$Q$15+1,VLOOKUP(R56,Données!G58:H74,2),0)</f>
        <v>0</v>
      </c>
      <c r="T56" s="45">
        <f>5</f>
        <v>5</v>
      </c>
      <c r="U56" s="42">
        <f t="shared" si="0"/>
        <v>0</v>
      </c>
    </row>
    <row r="57" spans="18:21" ht="15">
      <c r="R57" s="42">
        <v>55</v>
      </c>
      <c r="S57" s="42">
        <f>IF(R57&lt;$Q$15+1,VLOOKUP(R57,Données!G59:H75,2),0)</f>
        <v>0</v>
      </c>
      <c r="T57" s="45">
        <f>5</f>
        <v>5</v>
      </c>
      <c r="U57" s="42">
        <f t="shared" si="0"/>
        <v>0</v>
      </c>
    </row>
    <row r="58" spans="18:21" ht="15">
      <c r="R58" s="42">
        <v>56</v>
      </c>
      <c r="S58" s="42">
        <f>IF(R58&lt;$Q$15+1,VLOOKUP(R58,Données!G60:H76,2),0)</f>
        <v>0</v>
      </c>
      <c r="T58" s="45">
        <f>5</f>
        <v>5</v>
      </c>
      <c r="U58" s="42">
        <f t="shared" si="0"/>
        <v>0</v>
      </c>
    </row>
    <row r="59" spans="18:21" ht="15">
      <c r="R59" s="42">
        <v>57</v>
      </c>
      <c r="S59" s="42">
        <f>IF(R59&lt;$Q$15+1,VLOOKUP(R59,Données!G61:H77,2),0)</f>
        <v>0</v>
      </c>
      <c r="T59" s="45">
        <f>5</f>
        <v>5</v>
      </c>
      <c r="U59" s="42">
        <f t="shared" si="0"/>
        <v>0</v>
      </c>
    </row>
    <row r="60" spans="18:21" ht="15">
      <c r="R60" s="42">
        <v>58</v>
      </c>
      <c r="S60" s="42">
        <f>IF(R60&lt;$Q$15+1,VLOOKUP(R60,Données!G62:H78,2),0)</f>
        <v>0</v>
      </c>
      <c r="T60" s="45">
        <f>5</f>
        <v>5</v>
      </c>
      <c r="U60" s="42">
        <f t="shared" si="0"/>
        <v>0</v>
      </c>
    </row>
    <row r="61" spans="18:21" ht="15">
      <c r="R61" s="42">
        <v>59</v>
      </c>
      <c r="S61" s="42">
        <f>IF(R61&lt;$Q$15+1,VLOOKUP(R61,Données!G63:H79,2),0)</f>
        <v>0</v>
      </c>
      <c r="T61" s="45">
        <f>5</f>
        <v>5</v>
      </c>
      <c r="U61" s="42">
        <f t="shared" si="0"/>
        <v>0</v>
      </c>
    </row>
    <row r="62" spans="18:21" ht="15">
      <c r="R62" s="42">
        <v>60</v>
      </c>
      <c r="S62" s="42">
        <f>IF(R62&lt;$Q$15+1,VLOOKUP(R62,Données!G64:H80,2),0)</f>
        <v>0</v>
      </c>
      <c r="T62" s="45">
        <f>5</f>
        <v>5</v>
      </c>
      <c r="U62" s="42">
        <f t="shared" si="0"/>
        <v>0</v>
      </c>
    </row>
    <row r="63" spans="18:21" ht="15">
      <c r="R63" s="43"/>
      <c r="S63" s="16"/>
      <c r="T63" s="16"/>
      <c r="U63" s="16"/>
    </row>
    <row r="64" spans="18:21" ht="15">
      <c r="R64" s="43"/>
      <c r="S64" s="16"/>
      <c r="T64" s="16"/>
      <c r="U64" s="16"/>
    </row>
    <row r="65" spans="18:21" ht="15">
      <c r="R65" s="43"/>
      <c r="S65" s="16"/>
      <c r="T65" s="16"/>
      <c r="U65" s="16"/>
    </row>
    <row r="66" spans="18:21" ht="15">
      <c r="R66" s="43"/>
      <c r="S66" s="16"/>
      <c r="T66" s="16"/>
      <c r="U66" s="16"/>
    </row>
    <row r="67" spans="18:21" ht="15">
      <c r="R67" s="43"/>
      <c r="S67" s="16"/>
      <c r="T67" s="16"/>
      <c r="U67" s="16"/>
    </row>
    <row r="68" spans="18:21" ht="15">
      <c r="R68" s="43"/>
      <c r="S68" s="16"/>
      <c r="T68" s="16"/>
      <c r="U68" s="16"/>
    </row>
    <row r="69" spans="18:21" ht="15">
      <c r="R69" s="43"/>
      <c r="S69" s="16"/>
      <c r="T69" s="16"/>
      <c r="U69" s="16"/>
    </row>
    <row r="70" spans="18:21" ht="15">
      <c r="R70" s="43"/>
      <c r="S70" s="16"/>
      <c r="T70" s="16"/>
      <c r="U70" s="16"/>
    </row>
    <row r="71" spans="18:21" ht="15">
      <c r="R71" s="43"/>
      <c r="S71" s="16"/>
      <c r="T71" s="16"/>
      <c r="U71" s="16"/>
    </row>
    <row r="72" spans="18:21" ht="15">
      <c r="R72" s="43"/>
      <c r="S72" s="16"/>
      <c r="T72" s="16"/>
      <c r="U72" s="16"/>
    </row>
    <row r="73" spans="18:21" ht="15">
      <c r="R73" s="43"/>
      <c r="S73" s="16"/>
      <c r="T73" s="16"/>
      <c r="U73" s="16"/>
    </row>
    <row r="74" spans="18:21" ht="15">
      <c r="R74" s="43"/>
      <c r="S74" s="16"/>
      <c r="T74" s="16"/>
      <c r="U74" s="16"/>
    </row>
    <row r="75" spans="18:21" ht="15">
      <c r="R75" s="43"/>
      <c r="S75" s="16"/>
      <c r="T75" s="16"/>
      <c r="U75" s="16"/>
    </row>
    <row r="76" spans="18:21" ht="15">
      <c r="R76" s="43"/>
      <c r="S76" s="16"/>
      <c r="T76" s="16"/>
      <c r="U76" s="16"/>
    </row>
    <row r="77" spans="18:21" ht="15">
      <c r="R77" s="43"/>
      <c r="S77" s="16"/>
      <c r="T77" s="16"/>
      <c r="U77" s="16"/>
    </row>
    <row r="78" spans="18:21" ht="15">
      <c r="R78" s="43"/>
      <c r="S78" s="16"/>
      <c r="T78" s="16"/>
      <c r="U78" s="16"/>
    </row>
    <row r="79" spans="18:21" ht="15">
      <c r="R79" s="43"/>
      <c r="S79" s="16"/>
      <c r="T79" s="16"/>
      <c r="U79" s="16"/>
    </row>
    <row r="80" spans="18:21" ht="15">
      <c r="R80" s="43"/>
      <c r="S80" s="16"/>
      <c r="T80" s="16"/>
      <c r="U80" s="16"/>
    </row>
    <row r="81" spans="18:21" ht="15">
      <c r="R81" s="43"/>
      <c r="S81" s="16"/>
      <c r="T81" s="16"/>
      <c r="U81" s="16"/>
    </row>
    <row r="82" spans="18:21" ht="15">
      <c r="R82" s="43"/>
      <c r="S82" s="16"/>
      <c r="T82" s="16"/>
      <c r="U82" s="16"/>
    </row>
    <row r="83" spans="18:21" ht="15">
      <c r="R83" s="43"/>
      <c r="S83" s="16"/>
      <c r="T83" s="16"/>
      <c r="U83" s="16"/>
    </row>
    <row r="84" spans="18:21" ht="15">
      <c r="R84" s="43"/>
      <c r="S84" s="16"/>
      <c r="T84" s="16"/>
      <c r="U84" s="16"/>
    </row>
    <row r="85" spans="18:21" ht="15">
      <c r="R85" s="43"/>
      <c r="S85" s="16"/>
      <c r="T85" s="16"/>
      <c r="U85" s="16"/>
    </row>
    <row r="86" spans="18:21" ht="15">
      <c r="R86" s="43"/>
      <c r="S86" s="16"/>
      <c r="T86" s="16"/>
      <c r="U86" s="16"/>
    </row>
    <row r="87" spans="18:21" ht="15">
      <c r="R87" s="43"/>
      <c r="S87" s="16"/>
      <c r="T87" s="16"/>
      <c r="U87" s="16"/>
    </row>
    <row r="88" spans="18:21" ht="15">
      <c r="R88" s="43"/>
      <c r="S88" s="16"/>
      <c r="T88" s="16"/>
      <c r="U88" s="16"/>
    </row>
    <row r="89" spans="18:21" ht="15">
      <c r="R89" s="43"/>
      <c r="S89" s="16"/>
      <c r="T89" s="16"/>
      <c r="U89" s="16"/>
    </row>
    <row r="90" spans="18:21" ht="15">
      <c r="R90" s="43"/>
      <c r="S90" s="16"/>
      <c r="T90" s="16"/>
      <c r="U90" s="16"/>
    </row>
    <row r="91" spans="18:21" ht="15">
      <c r="R91" s="43"/>
      <c r="S91" s="16"/>
      <c r="T91" s="16"/>
      <c r="U91" s="16"/>
    </row>
    <row r="92" spans="18:21" ht="15">
      <c r="R92" s="43"/>
      <c r="S92" s="16"/>
      <c r="T92" s="16"/>
      <c r="U92" s="16"/>
    </row>
    <row r="93" spans="18:21" ht="15">
      <c r="R93" s="43"/>
      <c r="S93" s="16"/>
      <c r="T93" s="16"/>
      <c r="U93" s="16"/>
    </row>
    <row r="94" spans="18:21" ht="15">
      <c r="R94" s="43"/>
      <c r="S94" s="16"/>
      <c r="T94" s="16"/>
      <c r="U94" s="16"/>
    </row>
    <row r="95" spans="18:21" ht="15">
      <c r="R95" s="43"/>
      <c r="S95" s="16"/>
      <c r="T95" s="16"/>
      <c r="U95" s="16"/>
    </row>
    <row r="96" spans="18:21" ht="15">
      <c r="R96" s="43"/>
      <c r="S96" s="16"/>
      <c r="T96" s="16"/>
      <c r="U96" s="16"/>
    </row>
    <row r="97" spans="18:21" ht="15">
      <c r="R97" s="43"/>
      <c r="S97" s="16"/>
      <c r="T97" s="16"/>
      <c r="U97" s="16"/>
    </row>
    <row r="98" spans="18:21" ht="15">
      <c r="R98" s="43"/>
      <c r="S98" s="16"/>
      <c r="T98" s="16"/>
      <c r="U98" s="16"/>
    </row>
    <row r="99" spans="18:21" ht="15">
      <c r="R99" s="43"/>
      <c r="S99" s="16"/>
      <c r="T99" s="16"/>
      <c r="U99" s="16"/>
    </row>
    <row r="100" spans="18:21" ht="15">
      <c r="R100" s="43"/>
      <c r="S100" s="16"/>
      <c r="T100" s="16"/>
      <c r="U100" s="16"/>
    </row>
    <row r="101" spans="18:21" ht="15">
      <c r="R101" s="43"/>
      <c r="S101" s="16"/>
      <c r="T101" s="16"/>
      <c r="U101" s="16"/>
    </row>
    <row r="102" spans="18:21" ht="15">
      <c r="R102" s="16"/>
      <c r="S102" s="16"/>
      <c r="T102" s="16"/>
      <c r="U102" s="16"/>
    </row>
    <row r="103" spans="18:21" ht="15">
      <c r="R103" s="16"/>
      <c r="S103" s="16"/>
      <c r="T103" s="16"/>
      <c r="U103" s="16"/>
    </row>
    <row r="104" spans="18:21" ht="15">
      <c r="R104" s="16"/>
      <c r="S104" s="16"/>
      <c r="T104" s="16"/>
      <c r="U104" s="16"/>
    </row>
    <row r="105" spans="18:21" ht="15">
      <c r="R105" s="16"/>
      <c r="S105" s="16"/>
      <c r="T105" s="16"/>
      <c r="U105" s="16"/>
    </row>
    <row r="106" spans="18:21" ht="15">
      <c r="R106" s="16"/>
      <c r="S106" s="16"/>
      <c r="T106" s="16"/>
      <c r="U106" s="16"/>
    </row>
    <row r="107" spans="18:21" ht="15">
      <c r="R107" s="16"/>
      <c r="S107" s="16"/>
      <c r="T107" s="16"/>
      <c r="U107" s="16"/>
    </row>
    <row r="108" spans="18:21" ht="15">
      <c r="R108" s="16"/>
      <c r="S108" s="16"/>
      <c r="T108" s="16"/>
      <c r="U108" s="16"/>
    </row>
    <row r="109" spans="18:21" ht="15">
      <c r="R109" s="16"/>
      <c r="S109" s="16"/>
      <c r="T109" s="16"/>
      <c r="U109" s="16"/>
    </row>
    <row r="110" spans="18:21" ht="15">
      <c r="R110" s="16"/>
      <c r="S110" s="16"/>
      <c r="T110" s="16"/>
      <c r="U110" s="16"/>
    </row>
    <row r="111" spans="18:21" ht="15">
      <c r="R111" s="16"/>
      <c r="S111" s="16"/>
      <c r="T111" s="16"/>
      <c r="U111" s="16"/>
    </row>
    <row r="112" spans="18:21" ht="15">
      <c r="R112" s="16"/>
      <c r="S112" s="16"/>
      <c r="T112" s="16"/>
      <c r="U112" s="16"/>
    </row>
    <row r="113" spans="18:21" ht="15">
      <c r="R113" s="16"/>
      <c r="S113" s="16"/>
      <c r="T113" s="16"/>
      <c r="U113" s="16"/>
    </row>
    <row r="114" spans="18:21" ht="15">
      <c r="R114" s="16"/>
      <c r="S114" s="16"/>
      <c r="T114" s="16"/>
      <c r="U114" s="16"/>
    </row>
    <row r="115" spans="18:21" ht="15">
      <c r="R115" s="16"/>
      <c r="S115" s="16"/>
      <c r="T115" s="16"/>
      <c r="U115" s="16"/>
    </row>
    <row r="116" spans="18:21" ht="15">
      <c r="R116" s="16"/>
      <c r="S116" s="16"/>
      <c r="T116" s="16"/>
      <c r="U116" s="16"/>
    </row>
    <row r="117" spans="18:21" ht="15">
      <c r="R117" s="16"/>
      <c r="S117" s="16"/>
      <c r="T117" s="16"/>
      <c r="U117" s="16"/>
    </row>
    <row r="118" spans="18:21" ht="15">
      <c r="R118" s="16"/>
      <c r="S118" s="16"/>
      <c r="T118" s="16"/>
      <c r="U118" s="16"/>
    </row>
    <row r="119" spans="18:21" ht="15">
      <c r="R119" s="16"/>
      <c r="S119" s="16"/>
      <c r="T119" s="16"/>
      <c r="U119" s="16"/>
    </row>
    <row r="120" spans="18:21" ht="15">
      <c r="R120" s="16"/>
      <c r="S120" s="16"/>
      <c r="T120" s="16"/>
      <c r="U120" s="16"/>
    </row>
    <row r="121" spans="18:21" ht="15">
      <c r="R121" s="16"/>
      <c r="S121" s="16"/>
      <c r="T121" s="16"/>
      <c r="U121" s="16"/>
    </row>
    <row r="122" spans="18:21" ht="15">
      <c r="R122" s="16"/>
      <c r="S122" s="16"/>
      <c r="T122" s="16"/>
      <c r="U122" s="16"/>
    </row>
    <row r="123" spans="18:21" ht="15">
      <c r="R123" s="16"/>
      <c r="S123" s="16"/>
      <c r="T123" s="16"/>
      <c r="U123" s="16"/>
    </row>
    <row r="124" spans="18:21" ht="15">
      <c r="R124" s="16"/>
      <c r="S124" s="16"/>
      <c r="T124" s="16"/>
      <c r="U124" s="16"/>
    </row>
    <row r="125" spans="18:21" ht="15">
      <c r="R125" s="16"/>
      <c r="S125" s="16"/>
      <c r="T125" s="16"/>
      <c r="U125" s="16"/>
    </row>
    <row r="126" spans="18:21" ht="15">
      <c r="R126" s="16"/>
      <c r="S126" s="16"/>
      <c r="T126" s="16"/>
      <c r="U126" s="16"/>
    </row>
    <row r="127" spans="18:21" ht="15">
      <c r="R127" s="16"/>
      <c r="S127" s="16"/>
      <c r="T127" s="16"/>
      <c r="U127" s="16"/>
    </row>
    <row r="128" spans="18:21" ht="15">
      <c r="R128" s="16"/>
      <c r="S128" s="16"/>
      <c r="T128" s="16"/>
      <c r="U128" s="16"/>
    </row>
    <row r="129" spans="18:21" ht="15">
      <c r="R129" s="16"/>
      <c r="S129" s="16"/>
      <c r="T129" s="16"/>
      <c r="U129" s="16"/>
    </row>
    <row r="130" spans="18:21" ht="15">
      <c r="R130" s="16"/>
      <c r="S130" s="16"/>
      <c r="T130" s="16"/>
      <c r="U130" s="16"/>
    </row>
    <row r="131" spans="18:21" ht="15">
      <c r="R131" s="16"/>
      <c r="S131" s="16"/>
      <c r="T131" s="16"/>
      <c r="U131" s="16"/>
    </row>
    <row r="132" spans="18:21" ht="15">
      <c r="R132" s="16"/>
      <c r="S132" s="16"/>
      <c r="T132" s="16"/>
      <c r="U132" s="16"/>
    </row>
    <row r="133" spans="18:21" ht="15">
      <c r="R133" s="16"/>
      <c r="S133" s="16"/>
      <c r="T133" s="16"/>
      <c r="U133" s="16"/>
    </row>
    <row r="134" spans="18:21" ht="15">
      <c r="R134" s="16"/>
      <c r="S134" s="16"/>
      <c r="T134" s="16"/>
      <c r="U134" s="16"/>
    </row>
    <row r="135" spans="18:21" ht="15">
      <c r="R135" s="16"/>
      <c r="S135" s="16"/>
      <c r="T135" s="16"/>
      <c r="U135" s="16"/>
    </row>
    <row r="136" spans="18:21" ht="15">
      <c r="R136" s="16"/>
      <c r="S136" s="16"/>
      <c r="T136" s="16"/>
      <c r="U136" s="16"/>
    </row>
    <row r="137" spans="18:21" ht="15">
      <c r="R137" s="16"/>
      <c r="S137" s="16"/>
      <c r="T137" s="16"/>
      <c r="U137" s="16"/>
    </row>
    <row r="138" spans="18:21" ht="15">
      <c r="R138" s="16"/>
      <c r="S138" s="16"/>
      <c r="T138" s="16"/>
      <c r="U138" s="16"/>
    </row>
    <row r="139" spans="18:21" ht="15">
      <c r="R139" s="16"/>
      <c r="S139" s="16"/>
      <c r="T139" s="16"/>
      <c r="U139" s="16"/>
    </row>
    <row r="140" spans="18:21" ht="15">
      <c r="R140" s="16"/>
      <c r="S140" s="16"/>
      <c r="T140" s="16"/>
      <c r="U140" s="16"/>
    </row>
    <row r="141" spans="18:21" ht="15">
      <c r="R141" s="16"/>
      <c r="S141" s="16"/>
      <c r="T141" s="16"/>
      <c r="U141" s="16"/>
    </row>
    <row r="142" spans="18:21" ht="15">
      <c r="R142" s="16"/>
      <c r="S142" s="16"/>
      <c r="T142" s="16"/>
      <c r="U142" s="16"/>
    </row>
    <row r="143" spans="18:21" ht="15">
      <c r="R143" s="16"/>
      <c r="S143" s="16"/>
      <c r="T143" s="16"/>
      <c r="U143" s="16"/>
    </row>
    <row r="144" spans="18:21" ht="15">
      <c r="R144" s="16"/>
      <c r="S144" s="16"/>
      <c r="T144" s="16"/>
      <c r="U144" s="16"/>
    </row>
    <row r="145" spans="18:21" ht="15">
      <c r="R145" s="16"/>
      <c r="S145" s="16"/>
      <c r="T145" s="16"/>
      <c r="U145" s="16"/>
    </row>
    <row r="146" spans="18:21" ht="15">
      <c r="R146" s="16"/>
      <c r="S146" s="16"/>
      <c r="T146" s="16"/>
      <c r="U146" s="16"/>
    </row>
    <row r="147" spans="18:21" ht="15">
      <c r="R147" s="16"/>
      <c r="S147" s="16"/>
      <c r="T147" s="16"/>
      <c r="U147" s="16"/>
    </row>
    <row r="148" spans="18:21" ht="15">
      <c r="R148" s="16"/>
      <c r="S148" s="16"/>
      <c r="T148" s="16"/>
      <c r="U148" s="16"/>
    </row>
    <row r="149" spans="18:21" ht="15">
      <c r="R149" s="16"/>
      <c r="S149" s="16"/>
      <c r="T149" s="16"/>
      <c r="U149" s="16"/>
    </row>
    <row r="150" spans="18:21" ht="15">
      <c r="R150" s="16"/>
      <c r="S150" s="16"/>
      <c r="T150" s="16"/>
      <c r="U150" s="16"/>
    </row>
    <row r="151" spans="18:21" ht="15">
      <c r="R151" s="16"/>
      <c r="S151" s="16"/>
      <c r="T151" s="16"/>
      <c r="U151" s="16"/>
    </row>
    <row r="152" spans="18:21" ht="15">
      <c r="R152" s="16"/>
      <c r="S152" s="16"/>
      <c r="T152" s="16"/>
      <c r="U152" s="16"/>
    </row>
    <row r="153" spans="18:21" ht="15">
      <c r="R153" s="16"/>
      <c r="S153" s="16"/>
      <c r="T153" s="16"/>
      <c r="U153" s="16"/>
    </row>
    <row r="154" spans="18:21" ht="15">
      <c r="R154" s="16"/>
      <c r="S154" s="16"/>
      <c r="T154" s="16"/>
      <c r="U154" s="16"/>
    </row>
    <row r="155" spans="18:21" ht="15">
      <c r="R155" s="16"/>
      <c r="S155" s="16"/>
      <c r="T155" s="16"/>
      <c r="U155" s="16"/>
    </row>
    <row r="156" spans="18:21" ht="15">
      <c r="R156" s="16"/>
      <c r="S156" s="16"/>
      <c r="T156" s="16"/>
      <c r="U156" s="16"/>
    </row>
    <row r="157" spans="18:21" ht="15">
      <c r="R157" s="16"/>
      <c r="S157" s="16"/>
      <c r="T157" s="16"/>
      <c r="U157" s="16"/>
    </row>
    <row r="158" spans="18:21" ht="15">
      <c r="R158" s="16"/>
      <c r="S158" s="16"/>
      <c r="T158" s="16"/>
      <c r="U158" s="16"/>
    </row>
    <row r="159" spans="18:21" ht="15">
      <c r="R159" s="16"/>
      <c r="S159" s="16"/>
      <c r="T159" s="16"/>
      <c r="U159" s="16"/>
    </row>
    <row r="160" spans="18:21" ht="15">
      <c r="R160" s="16"/>
      <c r="S160" s="16"/>
      <c r="T160" s="16"/>
      <c r="U160" s="16"/>
    </row>
    <row r="161" spans="18:21" ht="15">
      <c r="R161" s="16"/>
      <c r="S161" s="16"/>
      <c r="T161" s="16"/>
      <c r="U161" s="16"/>
    </row>
    <row r="162" spans="18:21" ht="15">
      <c r="R162" s="16"/>
      <c r="S162" s="16"/>
      <c r="T162" s="16"/>
      <c r="U162" s="16"/>
    </row>
    <row r="163" spans="18:21" ht="15">
      <c r="R163" s="16"/>
      <c r="S163" s="16"/>
      <c r="T163" s="16"/>
      <c r="U163" s="16"/>
    </row>
    <row r="164" spans="18:21" ht="15">
      <c r="R164" s="16"/>
      <c r="S164" s="16"/>
      <c r="T164" s="16"/>
      <c r="U164" s="16"/>
    </row>
    <row r="165" spans="18:21" ht="15">
      <c r="R165" s="16"/>
      <c r="S165" s="16"/>
      <c r="T165" s="16"/>
      <c r="U165" s="16"/>
    </row>
    <row r="166" spans="18:21" ht="15">
      <c r="R166" s="16"/>
      <c r="S166" s="16"/>
      <c r="T166" s="16"/>
      <c r="U166" s="16"/>
    </row>
    <row r="167" spans="18:21" ht="15">
      <c r="R167" s="16"/>
      <c r="S167" s="16"/>
      <c r="T167" s="16"/>
      <c r="U167" s="16"/>
    </row>
    <row r="168" spans="18:21" ht="15">
      <c r="R168" s="16"/>
      <c r="S168" s="16"/>
      <c r="T168" s="16"/>
      <c r="U168" s="16"/>
    </row>
    <row r="169" spans="18:21" ht="15">
      <c r="R169" s="16"/>
      <c r="S169" s="16"/>
      <c r="T169" s="16"/>
      <c r="U169" s="16"/>
    </row>
    <row r="170" spans="18:21" ht="15">
      <c r="R170" s="16"/>
      <c r="S170" s="16"/>
      <c r="T170" s="16"/>
      <c r="U170" s="16"/>
    </row>
    <row r="171" spans="18:21" ht="15">
      <c r="R171" s="16"/>
      <c r="S171" s="16"/>
      <c r="T171" s="16"/>
      <c r="U171" s="16"/>
    </row>
    <row r="172" spans="18:21" ht="15">
      <c r="R172" s="16"/>
      <c r="S172" s="16"/>
      <c r="T172" s="16"/>
      <c r="U172" s="16"/>
    </row>
    <row r="173" spans="18:21" ht="15">
      <c r="R173" s="16"/>
      <c r="S173" s="16"/>
      <c r="T173" s="16"/>
      <c r="U173" s="16"/>
    </row>
    <row r="174" spans="18:21" ht="15">
      <c r="R174" s="16"/>
      <c r="S174" s="16"/>
      <c r="T174" s="16"/>
      <c r="U174" s="16"/>
    </row>
    <row r="175" spans="18:21" ht="15">
      <c r="R175" s="16"/>
      <c r="S175" s="16"/>
      <c r="T175" s="16"/>
      <c r="U175" s="16"/>
    </row>
    <row r="176" spans="18:21" ht="15">
      <c r="R176" s="16"/>
      <c r="S176" s="16"/>
      <c r="T176" s="16"/>
      <c r="U176" s="16"/>
    </row>
    <row r="177" spans="18:21" ht="15">
      <c r="R177" s="16"/>
      <c r="S177" s="16"/>
      <c r="T177" s="16"/>
      <c r="U177" s="16"/>
    </row>
    <row r="178" spans="18:21" ht="15">
      <c r="R178" s="16"/>
      <c r="S178" s="16"/>
      <c r="T178" s="16"/>
      <c r="U178" s="16"/>
    </row>
    <row r="179" spans="18:21" ht="15">
      <c r="R179" s="16"/>
      <c r="S179" s="16"/>
      <c r="T179" s="16"/>
      <c r="U179" s="16"/>
    </row>
    <row r="180" spans="18:21" ht="15">
      <c r="R180" s="16"/>
      <c r="S180" s="16"/>
      <c r="T180" s="16"/>
      <c r="U180" s="16"/>
    </row>
    <row r="181" spans="18:21" ht="15">
      <c r="R181" s="16"/>
      <c r="S181" s="16"/>
      <c r="T181" s="16"/>
      <c r="U181" s="16"/>
    </row>
    <row r="182" spans="18:21" ht="15">
      <c r="R182" s="16"/>
      <c r="S182" s="16"/>
      <c r="T182" s="16"/>
      <c r="U182" s="16"/>
    </row>
    <row r="183" spans="18:21" ht="15">
      <c r="R183" s="16"/>
      <c r="S183" s="16"/>
      <c r="T183" s="16"/>
      <c r="U183" s="16"/>
    </row>
    <row r="184" spans="18:21" ht="15">
      <c r="R184" s="16"/>
      <c r="S184" s="16"/>
      <c r="T184" s="16"/>
      <c r="U184" s="16"/>
    </row>
    <row r="185" spans="18:21" ht="15">
      <c r="R185" s="16"/>
      <c r="S185" s="16"/>
      <c r="T185" s="16"/>
      <c r="U185" s="16"/>
    </row>
    <row r="186" spans="18:21" ht="15">
      <c r="R186" s="16"/>
      <c r="S186" s="16"/>
      <c r="T186" s="16"/>
      <c r="U186" s="16"/>
    </row>
    <row r="187" spans="18:21" ht="15">
      <c r="R187" s="16"/>
      <c r="S187" s="16"/>
      <c r="T187" s="16"/>
      <c r="U187" s="16"/>
    </row>
    <row r="188" spans="18:21" ht="15">
      <c r="R188" s="16"/>
      <c r="S188" s="16"/>
      <c r="T188" s="16"/>
      <c r="U188" s="16"/>
    </row>
    <row r="189" spans="18:21" ht="15">
      <c r="R189" s="16"/>
      <c r="S189" s="16"/>
      <c r="T189" s="16"/>
      <c r="U189" s="16"/>
    </row>
    <row r="190" spans="18:21" ht="15">
      <c r="R190" s="16"/>
      <c r="S190" s="16"/>
      <c r="T190" s="16"/>
      <c r="U190" s="16"/>
    </row>
    <row r="191" spans="18:21" ht="15">
      <c r="R191" s="16"/>
      <c r="S191" s="16"/>
      <c r="T191" s="16"/>
      <c r="U191" s="16"/>
    </row>
    <row r="192" spans="18:21" ht="15">
      <c r="R192" s="16"/>
      <c r="S192" s="16"/>
      <c r="T192" s="16"/>
      <c r="U192" s="16"/>
    </row>
    <row r="193" spans="18:21" ht="15">
      <c r="R193" s="16"/>
      <c r="S193" s="16"/>
      <c r="T193" s="16"/>
      <c r="U193" s="16"/>
    </row>
    <row r="194" spans="18:21" ht="15">
      <c r="R194" s="16"/>
      <c r="S194" s="16"/>
      <c r="T194" s="16"/>
      <c r="U194" s="16"/>
    </row>
    <row r="195" spans="18:21" ht="15">
      <c r="R195" s="16"/>
      <c r="S195" s="16"/>
      <c r="T195" s="16"/>
      <c r="U195" s="16"/>
    </row>
    <row r="196" spans="18:21" ht="15">
      <c r="R196" s="16"/>
      <c r="S196" s="16"/>
      <c r="T196" s="16"/>
      <c r="U196" s="16"/>
    </row>
    <row r="197" spans="18:21" ht="15">
      <c r="R197" s="16"/>
      <c r="S197" s="16"/>
      <c r="T197" s="16"/>
      <c r="U197" s="16"/>
    </row>
    <row r="198" spans="18:21" ht="15">
      <c r="R198" s="16"/>
      <c r="S198" s="16"/>
      <c r="T198" s="16"/>
      <c r="U198" s="16"/>
    </row>
    <row r="199" spans="18:21" ht="15">
      <c r="R199" s="16"/>
      <c r="S199" s="16"/>
      <c r="T199" s="16"/>
      <c r="U199" s="16"/>
    </row>
    <row r="200" spans="18:21" ht="15">
      <c r="R200" s="16"/>
      <c r="S200" s="16"/>
      <c r="T200" s="16"/>
      <c r="U200" s="16"/>
    </row>
    <row r="201" spans="18:21" ht="15">
      <c r="R201" s="16"/>
      <c r="S201" s="16"/>
      <c r="T201" s="16"/>
      <c r="U201" s="16"/>
    </row>
    <row r="202" spans="18:21" ht="15">
      <c r="R202" s="16"/>
      <c r="S202" s="16"/>
      <c r="T202" s="16"/>
      <c r="U202" s="16"/>
    </row>
    <row r="203" spans="18:21" ht="15">
      <c r="R203" s="16"/>
      <c r="S203" s="16"/>
      <c r="T203" s="16"/>
      <c r="U203" s="16"/>
    </row>
    <row r="204" spans="18:21" ht="15">
      <c r="R204" s="16"/>
      <c r="S204" s="16"/>
      <c r="T204" s="16"/>
      <c r="U204" s="16"/>
    </row>
    <row r="205" spans="18:21" ht="15">
      <c r="R205" s="16"/>
      <c r="S205" s="16"/>
      <c r="T205" s="16"/>
      <c r="U205" s="16"/>
    </row>
    <row r="206" spans="18:21" ht="15">
      <c r="R206" s="16"/>
      <c r="S206" s="16"/>
      <c r="T206" s="16"/>
      <c r="U206" s="16"/>
    </row>
    <row r="207" spans="18:21" ht="15">
      <c r="R207" s="16"/>
      <c r="S207" s="16"/>
      <c r="T207" s="16"/>
      <c r="U207" s="16"/>
    </row>
    <row r="208" spans="18:21" ht="15">
      <c r="R208" s="16"/>
      <c r="S208" s="16"/>
      <c r="T208" s="16"/>
      <c r="U208" s="16"/>
    </row>
    <row r="209" spans="18:21" ht="15">
      <c r="R209" s="16"/>
      <c r="S209" s="16"/>
      <c r="T209" s="16"/>
      <c r="U209" s="16"/>
    </row>
    <row r="210" spans="18:21" ht="15">
      <c r="R210" s="16"/>
      <c r="S210" s="16"/>
      <c r="T210" s="16"/>
      <c r="U210" s="16"/>
    </row>
    <row r="211" spans="18:21" ht="15">
      <c r="R211" s="16"/>
      <c r="S211" s="16"/>
      <c r="T211" s="16"/>
      <c r="U211" s="16"/>
    </row>
    <row r="212" spans="18:21" ht="15">
      <c r="R212" s="16"/>
      <c r="S212" s="16"/>
      <c r="T212" s="16"/>
      <c r="U212" s="16"/>
    </row>
    <row r="213" spans="18:21" ht="15">
      <c r="R213" s="16"/>
      <c r="S213" s="16"/>
      <c r="T213" s="16"/>
      <c r="U213" s="16"/>
    </row>
    <row r="214" spans="18:21" ht="15">
      <c r="R214" s="16"/>
      <c r="S214" s="16"/>
      <c r="T214" s="16"/>
      <c r="U214" s="16"/>
    </row>
    <row r="215" spans="18:21" ht="15">
      <c r="R215" s="16"/>
      <c r="S215" s="16"/>
      <c r="T215" s="16"/>
      <c r="U215" s="16"/>
    </row>
    <row r="216" spans="18:21" ht="15">
      <c r="R216" s="16"/>
      <c r="S216" s="16"/>
      <c r="T216" s="16"/>
      <c r="U216" s="16"/>
    </row>
    <row r="217" spans="18:21" ht="15">
      <c r="R217" s="16"/>
      <c r="S217" s="16"/>
      <c r="T217" s="16"/>
      <c r="U217" s="16"/>
    </row>
    <row r="218" spans="18:21" ht="15">
      <c r="R218" s="16"/>
      <c r="S218" s="16"/>
      <c r="T218" s="16"/>
      <c r="U218" s="16"/>
    </row>
    <row r="219" spans="18:21" ht="15">
      <c r="R219" s="16"/>
      <c r="S219" s="16"/>
      <c r="T219" s="16"/>
      <c r="U219" s="16"/>
    </row>
    <row r="220" spans="18:21" ht="15">
      <c r="R220" s="16"/>
      <c r="S220" s="16"/>
      <c r="T220" s="16"/>
      <c r="U220" s="16"/>
    </row>
    <row r="221" spans="18:21" ht="15">
      <c r="R221" s="16"/>
      <c r="S221" s="16"/>
      <c r="T221" s="16"/>
      <c r="U221" s="16"/>
    </row>
    <row r="222" spans="18:21" ht="15">
      <c r="R222" s="16"/>
      <c r="S222" s="16"/>
      <c r="T222" s="16"/>
      <c r="U222" s="16"/>
    </row>
    <row r="223" spans="18:21" ht="15">
      <c r="R223" s="16"/>
      <c r="S223" s="16"/>
      <c r="T223" s="16"/>
      <c r="U223" s="16"/>
    </row>
    <row r="224" spans="18:21" ht="15">
      <c r="R224" s="16"/>
      <c r="S224" s="16"/>
      <c r="T224" s="16"/>
      <c r="U224" s="16"/>
    </row>
    <row r="225" spans="18:21" ht="15">
      <c r="R225" s="16"/>
      <c r="S225" s="16"/>
      <c r="T225" s="16"/>
      <c r="U225" s="16"/>
    </row>
    <row r="226" spans="18:21" ht="15">
      <c r="R226" s="16"/>
      <c r="S226" s="16"/>
      <c r="T226" s="16"/>
      <c r="U226" s="16"/>
    </row>
    <row r="227" spans="18:21" ht="15">
      <c r="R227" s="16"/>
      <c r="S227" s="16"/>
      <c r="T227" s="16"/>
      <c r="U227" s="16"/>
    </row>
    <row r="228" spans="18:21" ht="15">
      <c r="R228" s="16"/>
      <c r="S228" s="16"/>
      <c r="T228" s="16"/>
      <c r="U228" s="16"/>
    </row>
    <row r="229" spans="18:21" ht="15">
      <c r="R229" s="16"/>
      <c r="S229" s="16"/>
      <c r="T229" s="16"/>
      <c r="U229" s="16"/>
    </row>
    <row r="230" spans="18:21" ht="15">
      <c r="R230" s="16"/>
      <c r="S230" s="16"/>
      <c r="T230" s="16"/>
      <c r="U230" s="16"/>
    </row>
    <row r="231" spans="18:21" ht="15">
      <c r="R231" s="16"/>
      <c r="S231" s="16"/>
      <c r="T231" s="16"/>
      <c r="U231" s="16"/>
    </row>
    <row r="232" spans="18:21" ht="15">
      <c r="R232" s="16"/>
      <c r="S232" s="16"/>
      <c r="T232" s="16"/>
      <c r="U232" s="16"/>
    </row>
    <row r="233" spans="18:21" ht="15">
      <c r="R233" s="16"/>
      <c r="S233" s="16"/>
      <c r="T233" s="16"/>
      <c r="U233" s="16"/>
    </row>
    <row r="234" spans="18:21" ht="15">
      <c r="R234" s="16"/>
      <c r="S234" s="16"/>
      <c r="T234" s="16"/>
      <c r="U234" s="16"/>
    </row>
    <row r="235" spans="18:21" ht="15">
      <c r="R235" s="16"/>
      <c r="S235" s="16"/>
      <c r="T235" s="16"/>
      <c r="U235" s="16"/>
    </row>
    <row r="236" spans="18:21" ht="15">
      <c r="R236" s="16"/>
      <c r="S236" s="16"/>
      <c r="T236" s="16"/>
      <c r="U236" s="16"/>
    </row>
    <row r="237" spans="18:21" ht="15">
      <c r="R237" s="16"/>
      <c r="S237" s="16"/>
      <c r="T237" s="16"/>
      <c r="U237" s="16"/>
    </row>
    <row r="238" spans="18:21" ht="15">
      <c r="R238" s="16"/>
      <c r="S238" s="16"/>
      <c r="T238" s="16"/>
      <c r="U238" s="16"/>
    </row>
    <row r="239" spans="18:21" ht="15">
      <c r="R239" s="16"/>
      <c r="S239" s="16"/>
      <c r="T239" s="16"/>
      <c r="U239" s="16"/>
    </row>
    <row r="240" spans="18:21" ht="15">
      <c r="R240" s="16"/>
      <c r="S240" s="16"/>
      <c r="T240" s="16"/>
      <c r="U240" s="16"/>
    </row>
    <row r="241" spans="18:21" ht="15">
      <c r="R241" s="16"/>
      <c r="S241" s="16"/>
      <c r="T241" s="16"/>
      <c r="U241" s="16"/>
    </row>
    <row r="242" spans="18:21" ht="15">
      <c r="R242" s="16"/>
      <c r="S242" s="16"/>
      <c r="T242" s="16"/>
      <c r="U242" s="16"/>
    </row>
    <row r="243" spans="18:21" ht="15">
      <c r="R243" s="16"/>
      <c r="S243" s="16"/>
      <c r="T243" s="16"/>
      <c r="U243" s="16"/>
    </row>
    <row r="244" spans="18:21" ht="15">
      <c r="R244" s="16"/>
      <c r="S244" s="16"/>
      <c r="T244" s="16"/>
      <c r="U244" s="16"/>
    </row>
    <row r="245" spans="18:21" ht="15">
      <c r="R245" s="16"/>
      <c r="S245" s="16"/>
      <c r="T245" s="16"/>
      <c r="U245" s="16"/>
    </row>
    <row r="246" spans="18:21" ht="15">
      <c r="R246" s="16"/>
      <c r="S246" s="16"/>
      <c r="T246" s="16"/>
      <c r="U246" s="16"/>
    </row>
    <row r="247" spans="18:21" ht="15">
      <c r="R247" s="16"/>
      <c r="S247" s="16"/>
      <c r="T247" s="16"/>
      <c r="U247" s="16"/>
    </row>
    <row r="248" spans="18:21" ht="15">
      <c r="R248" s="16"/>
      <c r="S248" s="16"/>
      <c r="T248" s="16"/>
      <c r="U248" s="16"/>
    </row>
    <row r="249" spans="18:21" ht="15">
      <c r="R249" s="16"/>
      <c r="S249" s="16"/>
      <c r="T249" s="16"/>
      <c r="U249" s="16"/>
    </row>
    <row r="250" spans="18:21" ht="15">
      <c r="R250" s="16"/>
      <c r="S250" s="16"/>
      <c r="T250" s="16"/>
      <c r="U250" s="16"/>
    </row>
    <row r="251" spans="18:21" ht="15">
      <c r="R251" s="16"/>
      <c r="S251" s="16"/>
      <c r="T251" s="16"/>
      <c r="U251" s="16"/>
    </row>
    <row r="252" spans="18:21" ht="15">
      <c r="R252" s="16"/>
      <c r="S252" s="16"/>
      <c r="T252" s="16"/>
      <c r="U252" s="16"/>
    </row>
    <row r="253" spans="18:21" ht="15">
      <c r="R253" s="16"/>
      <c r="S253" s="16"/>
      <c r="T253" s="16"/>
      <c r="U253" s="16"/>
    </row>
    <row r="254" spans="18:21" ht="15">
      <c r="R254" s="16"/>
      <c r="S254" s="16"/>
      <c r="T254" s="16"/>
      <c r="U254" s="16"/>
    </row>
    <row r="255" spans="18:21" ht="15">
      <c r="R255" s="16"/>
      <c r="S255" s="16"/>
      <c r="T255" s="16"/>
      <c r="U255" s="16"/>
    </row>
    <row r="256" spans="18:21" ht="15">
      <c r="R256" s="16"/>
      <c r="S256" s="16"/>
      <c r="T256" s="16"/>
      <c r="U256" s="16"/>
    </row>
    <row r="257" spans="18:21" ht="15">
      <c r="R257" s="16"/>
      <c r="S257" s="16"/>
      <c r="T257" s="16"/>
      <c r="U257" s="16"/>
    </row>
    <row r="258" spans="18:21" ht="15">
      <c r="R258" s="16"/>
      <c r="S258" s="16"/>
      <c r="T258" s="16"/>
      <c r="U258" s="16"/>
    </row>
    <row r="259" spans="18:21" ht="15">
      <c r="R259" s="16"/>
      <c r="S259" s="16"/>
      <c r="T259" s="16"/>
      <c r="U259" s="16"/>
    </row>
    <row r="260" spans="18:21" ht="15">
      <c r="R260" s="16"/>
      <c r="S260" s="16"/>
      <c r="T260" s="16"/>
      <c r="U260" s="16"/>
    </row>
    <row r="261" spans="18:21" ht="15">
      <c r="R261" s="16"/>
      <c r="S261" s="16"/>
      <c r="T261" s="16"/>
      <c r="U261" s="16"/>
    </row>
    <row r="262" spans="18:21" ht="15">
      <c r="R262" s="16"/>
      <c r="S262" s="16"/>
      <c r="T262" s="16"/>
      <c r="U262" s="16"/>
    </row>
    <row r="263" spans="18:21" ht="15">
      <c r="R263" s="16"/>
      <c r="S263" s="16"/>
      <c r="T263" s="16"/>
      <c r="U263" s="16"/>
    </row>
    <row r="264" spans="18:21" ht="15">
      <c r="R264" s="16"/>
      <c r="S264" s="16"/>
      <c r="T264" s="16"/>
      <c r="U264" s="16"/>
    </row>
    <row r="265" spans="18:21" ht="15">
      <c r="R265" s="16"/>
      <c r="S265" s="16"/>
      <c r="T265" s="16"/>
      <c r="U265" s="16"/>
    </row>
    <row r="266" spans="18:21" ht="15">
      <c r="R266" s="16"/>
      <c r="S266" s="16"/>
      <c r="T266" s="16"/>
      <c r="U266" s="16"/>
    </row>
    <row r="267" spans="18:21" ht="15">
      <c r="R267" s="16"/>
      <c r="S267" s="16"/>
      <c r="T267" s="16"/>
      <c r="U267" s="16"/>
    </row>
    <row r="268" spans="18:21" ht="15">
      <c r="R268" s="16"/>
      <c r="S268" s="16"/>
      <c r="T268" s="16"/>
      <c r="U268" s="16"/>
    </row>
    <row r="269" spans="18:21" ht="15">
      <c r="R269" s="16"/>
      <c r="S269" s="16"/>
      <c r="T269" s="16"/>
      <c r="U269" s="16"/>
    </row>
    <row r="270" spans="18:21" ht="15">
      <c r="R270" s="16"/>
      <c r="S270" s="16"/>
      <c r="T270" s="16"/>
      <c r="U270" s="16"/>
    </row>
    <row r="271" spans="18:21" ht="15">
      <c r="R271" s="16"/>
      <c r="S271" s="16"/>
      <c r="T271" s="16"/>
      <c r="U271" s="16"/>
    </row>
    <row r="272" spans="18:21" ht="15">
      <c r="R272" s="16"/>
      <c r="S272" s="16"/>
      <c r="T272" s="16"/>
      <c r="U272" s="16"/>
    </row>
    <row r="273" spans="18:21" ht="15">
      <c r="R273" s="16"/>
      <c r="S273" s="16"/>
      <c r="T273" s="16"/>
      <c r="U273" s="16"/>
    </row>
    <row r="274" spans="18:21" ht="15">
      <c r="R274" s="16"/>
      <c r="S274" s="16"/>
      <c r="T274" s="16"/>
      <c r="U274" s="16"/>
    </row>
    <row r="275" spans="18:21" ht="15">
      <c r="R275" s="16"/>
      <c r="S275" s="16"/>
      <c r="T275" s="16"/>
      <c r="U275" s="16"/>
    </row>
    <row r="276" spans="18:21" ht="15">
      <c r="R276" s="16"/>
      <c r="S276" s="16"/>
      <c r="T276" s="16"/>
      <c r="U276" s="16"/>
    </row>
    <row r="277" spans="18:21" ht="15">
      <c r="R277" s="16"/>
      <c r="S277" s="16"/>
      <c r="T277" s="16"/>
      <c r="U277" s="16"/>
    </row>
    <row r="278" spans="18:21" ht="15">
      <c r="R278" s="16"/>
      <c r="S278" s="16"/>
      <c r="T278" s="16"/>
      <c r="U278" s="16"/>
    </row>
    <row r="279" spans="18:21" ht="15">
      <c r="R279" s="16"/>
      <c r="S279" s="16"/>
      <c r="T279" s="16"/>
      <c r="U279" s="16"/>
    </row>
    <row r="280" spans="18:21" ht="15">
      <c r="R280" s="16"/>
      <c r="S280" s="16"/>
      <c r="T280" s="16"/>
      <c r="U280" s="16"/>
    </row>
    <row r="281" spans="18:21" ht="15">
      <c r="R281" s="16"/>
      <c r="S281" s="16"/>
      <c r="T281" s="16"/>
      <c r="U281" s="16"/>
    </row>
    <row r="282" spans="18:21" ht="15">
      <c r="R282" s="16"/>
      <c r="S282" s="16"/>
      <c r="T282" s="16"/>
      <c r="U282" s="16"/>
    </row>
    <row r="283" spans="18:21" ht="15">
      <c r="R283" s="16"/>
      <c r="S283" s="16"/>
      <c r="T283" s="16"/>
      <c r="U283" s="16"/>
    </row>
    <row r="284" spans="18:21" ht="15">
      <c r="R284" s="16"/>
      <c r="S284" s="16"/>
      <c r="T284" s="16"/>
      <c r="U284" s="16"/>
    </row>
    <row r="285" spans="18:21" ht="15">
      <c r="R285" s="16"/>
      <c r="S285" s="16"/>
      <c r="T285" s="16"/>
      <c r="U285" s="16"/>
    </row>
    <row r="286" spans="18:21" ht="15">
      <c r="R286" s="16"/>
      <c r="S286" s="16"/>
      <c r="T286" s="16"/>
      <c r="U286" s="16"/>
    </row>
    <row r="287" spans="18:21" ht="15">
      <c r="R287" s="16"/>
      <c r="S287" s="16"/>
      <c r="T287" s="16"/>
      <c r="U287" s="16"/>
    </row>
    <row r="288" spans="18:21" ht="15">
      <c r="R288" s="16"/>
      <c r="S288" s="16"/>
      <c r="T288" s="16"/>
      <c r="U288" s="16"/>
    </row>
    <row r="289" spans="18:21" ht="15">
      <c r="R289" s="16"/>
      <c r="S289" s="16"/>
      <c r="T289" s="16"/>
      <c r="U289" s="16"/>
    </row>
    <row r="290" spans="18:21" ht="15">
      <c r="R290" s="16"/>
      <c r="S290" s="16"/>
      <c r="T290" s="16"/>
      <c r="U290" s="16"/>
    </row>
    <row r="291" spans="18:21" ht="15">
      <c r="R291" s="16"/>
      <c r="S291" s="16"/>
      <c r="T291" s="16"/>
      <c r="U291" s="16"/>
    </row>
    <row r="292" spans="18:21" ht="15">
      <c r="R292" s="16"/>
      <c r="S292" s="16"/>
      <c r="T292" s="16"/>
      <c r="U292" s="16"/>
    </row>
    <row r="293" spans="18:21" ht="15">
      <c r="R293" s="16"/>
      <c r="S293" s="16"/>
      <c r="T293" s="16"/>
      <c r="U293" s="16"/>
    </row>
    <row r="294" spans="18:21" ht="15">
      <c r="R294" s="16"/>
      <c r="S294" s="16"/>
      <c r="T294" s="16"/>
      <c r="U294" s="16"/>
    </row>
    <row r="295" spans="18:21" ht="15">
      <c r="R295" s="16"/>
      <c r="S295" s="16"/>
      <c r="T295" s="16"/>
      <c r="U295" s="16"/>
    </row>
    <row r="296" spans="18:21" ht="15">
      <c r="R296" s="16"/>
      <c r="S296" s="16"/>
      <c r="T296" s="16"/>
      <c r="U296" s="16"/>
    </row>
    <row r="297" spans="18:21" ht="15">
      <c r="R297" s="16"/>
      <c r="S297" s="16"/>
      <c r="T297" s="16"/>
      <c r="U297" s="16"/>
    </row>
    <row r="298" spans="18:21" ht="15">
      <c r="R298" s="16"/>
      <c r="S298" s="16"/>
      <c r="T298" s="16"/>
      <c r="U298" s="16"/>
    </row>
    <row r="299" spans="18:21" ht="15">
      <c r="R299" s="16"/>
      <c r="S299" s="16"/>
      <c r="T299" s="16"/>
      <c r="U299" s="16"/>
    </row>
    <row r="300" spans="18:21" ht="15">
      <c r="R300" s="16"/>
      <c r="S300" s="16"/>
      <c r="T300" s="16"/>
      <c r="U300" s="16"/>
    </row>
    <row r="301" spans="18:21" ht="15">
      <c r="R301" s="16"/>
      <c r="S301" s="16"/>
      <c r="T301" s="16"/>
      <c r="U301" s="16"/>
    </row>
    <row r="302" spans="18:21" ht="15">
      <c r="R302" s="16"/>
      <c r="S302" s="16"/>
      <c r="T302" s="16"/>
      <c r="U302" s="16"/>
    </row>
    <row r="303" spans="18:21" ht="15">
      <c r="R303" s="16"/>
      <c r="S303" s="16"/>
      <c r="T303" s="16"/>
      <c r="U303" s="16"/>
    </row>
    <row r="304" spans="18:21" ht="15">
      <c r="R304" s="16"/>
      <c r="S304" s="16"/>
      <c r="T304" s="16"/>
      <c r="U304" s="16"/>
    </row>
    <row r="305" spans="18:21" ht="15">
      <c r="R305" s="16"/>
      <c r="S305" s="16"/>
      <c r="T305" s="16"/>
      <c r="U305" s="16"/>
    </row>
    <row r="306" spans="18:21" ht="15">
      <c r="R306" s="16"/>
      <c r="S306" s="16"/>
      <c r="T306" s="16"/>
      <c r="U306" s="16"/>
    </row>
    <row r="307" spans="18:21" ht="15">
      <c r="R307" s="16"/>
      <c r="S307" s="16"/>
      <c r="T307" s="16"/>
      <c r="U307" s="16"/>
    </row>
    <row r="308" spans="18:21" ht="15">
      <c r="R308" s="16"/>
      <c r="S308" s="16"/>
      <c r="T308" s="16"/>
      <c r="U308" s="16"/>
    </row>
    <row r="309" spans="18:21" ht="15">
      <c r="R309" s="16"/>
      <c r="S309" s="16"/>
      <c r="T309" s="16"/>
      <c r="U309" s="16"/>
    </row>
    <row r="310" spans="18:21" ht="15">
      <c r="R310" s="16"/>
      <c r="S310" s="16"/>
      <c r="T310" s="16"/>
      <c r="U310" s="16"/>
    </row>
    <row r="311" spans="18:21" ht="15">
      <c r="R311" s="16"/>
      <c r="S311" s="16"/>
      <c r="T311" s="16"/>
      <c r="U311" s="16"/>
    </row>
    <row r="312" spans="18:21" ht="15">
      <c r="R312" s="16"/>
      <c r="S312" s="16"/>
      <c r="T312" s="16"/>
      <c r="U312" s="16"/>
    </row>
    <row r="313" spans="18:21" ht="15">
      <c r="R313" s="16"/>
      <c r="S313" s="16"/>
      <c r="T313" s="16"/>
      <c r="U313" s="16"/>
    </row>
    <row r="314" spans="18:21" ht="15">
      <c r="R314" s="16"/>
      <c r="S314" s="16"/>
      <c r="T314" s="16"/>
      <c r="U314" s="16"/>
    </row>
    <row r="315" spans="18:21" ht="15">
      <c r="R315" s="16"/>
      <c r="S315" s="16"/>
      <c r="T315" s="16"/>
      <c r="U315" s="16"/>
    </row>
    <row r="316" spans="18:21" ht="15">
      <c r="R316" s="16"/>
      <c r="S316" s="16"/>
      <c r="T316" s="16"/>
      <c r="U316" s="16"/>
    </row>
    <row r="317" spans="18:21" ht="15">
      <c r="R317" s="16"/>
      <c r="S317" s="16"/>
      <c r="T317" s="16"/>
      <c r="U317" s="16"/>
    </row>
    <row r="318" spans="18:21" ht="15">
      <c r="R318" s="16"/>
      <c r="S318" s="16"/>
      <c r="T318" s="16"/>
      <c r="U318" s="16"/>
    </row>
    <row r="319" spans="18:21" ht="15">
      <c r="R319" s="16"/>
      <c r="S319" s="16"/>
      <c r="T319" s="16"/>
      <c r="U319" s="16"/>
    </row>
    <row r="320" spans="18:21" ht="15">
      <c r="R320" s="16"/>
      <c r="S320" s="16"/>
      <c r="T320" s="16"/>
      <c r="U320" s="16"/>
    </row>
    <row r="321" spans="18:21" ht="15">
      <c r="R321" s="16"/>
      <c r="S321" s="16"/>
      <c r="T321" s="16"/>
      <c r="U321" s="16"/>
    </row>
    <row r="322" spans="18:21" ht="15">
      <c r="R322" s="16"/>
      <c r="S322" s="16"/>
      <c r="T322" s="16"/>
      <c r="U322" s="16"/>
    </row>
    <row r="323" spans="18:21" ht="15">
      <c r="R323" s="16"/>
      <c r="S323" s="16"/>
      <c r="T323" s="16"/>
      <c r="U323" s="16"/>
    </row>
    <row r="324" spans="18:21" ht="15">
      <c r="R324" s="16"/>
      <c r="S324" s="16"/>
      <c r="T324" s="16"/>
      <c r="U324" s="16"/>
    </row>
    <row r="325" spans="18:21" ht="15">
      <c r="R325" s="16"/>
      <c r="S325" s="16"/>
      <c r="T325" s="16"/>
      <c r="U325" s="16"/>
    </row>
    <row r="326" spans="18:21" ht="15">
      <c r="R326" s="16"/>
      <c r="S326" s="16"/>
      <c r="T326" s="16"/>
      <c r="U326" s="16"/>
    </row>
    <row r="327" spans="18:21" ht="15">
      <c r="R327" s="16"/>
      <c r="S327" s="16"/>
      <c r="T327" s="16"/>
      <c r="U327" s="16"/>
    </row>
    <row r="328" spans="18:21" ht="15">
      <c r="R328" s="16"/>
      <c r="S328" s="16"/>
      <c r="T328" s="16"/>
      <c r="U328" s="16"/>
    </row>
    <row r="329" spans="18:21" ht="15">
      <c r="R329" s="16"/>
      <c r="S329" s="16"/>
      <c r="T329" s="16"/>
      <c r="U329" s="16"/>
    </row>
    <row r="330" spans="18:21" ht="15">
      <c r="R330" s="16"/>
      <c r="S330" s="16"/>
      <c r="T330" s="16"/>
      <c r="U330" s="16"/>
    </row>
    <row r="331" spans="18:21" ht="15">
      <c r="R331" s="16"/>
      <c r="S331" s="16"/>
      <c r="T331" s="16"/>
      <c r="U331" s="16"/>
    </row>
    <row r="332" spans="18:21" ht="15">
      <c r="R332" s="16"/>
      <c r="S332" s="16"/>
      <c r="T332" s="16"/>
      <c r="U332" s="16"/>
    </row>
    <row r="333" spans="18:21" ht="15">
      <c r="R333" s="16"/>
      <c r="S333" s="16"/>
      <c r="T333" s="16"/>
      <c r="U333" s="16"/>
    </row>
    <row r="334" spans="18:21" ht="15">
      <c r="R334" s="16"/>
      <c r="S334" s="16"/>
      <c r="T334" s="16"/>
      <c r="U334" s="16"/>
    </row>
    <row r="335" spans="18:21" ht="15">
      <c r="R335" s="16"/>
      <c r="S335" s="16"/>
      <c r="T335" s="16"/>
      <c r="U335" s="16"/>
    </row>
    <row r="336" spans="18:21" ht="15">
      <c r="R336" s="16"/>
      <c r="S336" s="16"/>
      <c r="T336" s="16"/>
      <c r="U336" s="16"/>
    </row>
    <row r="337" spans="18:21" ht="15">
      <c r="R337" s="16"/>
      <c r="S337" s="16"/>
      <c r="T337" s="16"/>
      <c r="U337" s="16"/>
    </row>
    <row r="338" spans="18:21" ht="15">
      <c r="R338" s="16"/>
      <c r="S338" s="16"/>
      <c r="T338" s="16"/>
      <c r="U338" s="16"/>
    </row>
    <row r="339" spans="18:21" ht="15">
      <c r="R339" s="16"/>
      <c r="S339" s="16"/>
      <c r="T339" s="16"/>
      <c r="U339" s="16"/>
    </row>
    <row r="340" spans="18:21" ht="15">
      <c r="R340" s="16"/>
      <c r="S340" s="16"/>
      <c r="T340" s="16"/>
      <c r="U340" s="16"/>
    </row>
    <row r="341" spans="18:21" ht="15">
      <c r="R341" s="16"/>
      <c r="S341" s="16"/>
      <c r="T341" s="16"/>
      <c r="U341" s="16"/>
    </row>
    <row r="342" spans="18:21" ht="15">
      <c r="R342" s="16"/>
      <c r="S342" s="16"/>
      <c r="T342" s="16"/>
      <c r="U342" s="16"/>
    </row>
    <row r="343" spans="18:21" ht="15">
      <c r="R343" s="16"/>
      <c r="S343" s="16"/>
      <c r="T343" s="16"/>
      <c r="U343" s="16"/>
    </row>
    <row r="344" spans="18:21" ht="15">
      <c r="R344" s="16"/>
      <c r="S344" s="16"/>
      <c r="T344" s="16"/>
      <c r="U344" s="16"/>
    </row>
    <row r="345" spans="18:21" ht="15">
      <c r="R345" s="16"/>
      <c r="S345" s="16"/>
      <c r="T345" s="16"/>
      <c r="U345" s="16"/>
    </row>
    <row r="346" spans="18:21" ht="15">
      <c r="R346" s="16"/>
      <c r="S346" s="16"/>
      <c r="T346" s="16"/>
      <c r="U346" s="16"/>
    </row>
    <row r="347" spans="18:21" ht="15">
      <c r="R347" s="16"/>
      <c r="S347" s="16"/>
      <c r="T347" s="16"/>
      <c r="U347" s="16"/>
    </row>
    <row r="348" spans="18:21" ht="15">
      <c r="R348" s="16"/>
      <c r="S348" s="16"/>
      <c r="T348" s="16"/>
      <c r="U348" s="16"/>
    </row>
    <row r="349" spans="18:21" ht="15">
      <c r="R349" s="16"/>
      <c r="S349" s="16"/>
      <c r="T349" s="16"/>
      <c r="U349" s="16"/>
    </row>
    <row r="350" spans="18:21" ht="15">
      <c r="R350" s="16"/>
      <c r="S350" s="16"/>
      <c r="T350" s="16"/>
      <c r="U350" s="16"/>
    </row>
    <row r="351" spans="18:21" ht="15">
      <c r="R351" s="16"/>
      <c r="S351" s="16"/>
      <c r="T351" s="16"/>
      <c r="U351" s="16"/>
    </row>
    <row r="352" spans="18:21" ht="15">
      <c r="R352" s="16"/>
      <c r="S352" s="16"/>
      <c r="T352" s="16"/>
      <c r="U352" s="16"/>
    </row>
    <row r="353" spans="18:21" ht="15">
      <c r="R353" s="16"/>
      <c r="S353" s="16"/>
      <c r="T353" s="16"/>
      <c r="U353" s="16"/>
    </row>
    <row r="354" spans="18:21" ht="15">
      <c r="R354" s="16"/>
      <c r="S354" s="16"/>
      <c r="T354" s="16"/>
      <c r="U354" s="16"/>
    </row>
    <row r="355" spans="18:21" ht="15">
      <c r="R355" s="16"/>
      <c r="S355" s="16"/>
      <c r="T355" s="16"/>
      <c r="U355" s="16"/>
    </row>
    <row r="356" spans="18:21" ht="15">
      <c r="R356" s="16"/>
      <c r="S356" s="16"/>
      <c r="T356" s="16"/>
      <c r="U356" s="16"/>
    </row>
    <row r="357" spans="18:21" ht="15">
      <c r="R357" s="16"/>
      <c r="S357" s="16"/>
      <c r="T357" s="16"/>
      <c r="U357" s="16"/>
    </row>
    <row r="358" spans="18:21" ht="15">
      <c r="R358" s="16"/>
      <c r="S358" s="16"/>
      <c r="T358" s="16"/>
      <c r="U358" s="16"/>
    </row>
    <row r="359" spans="18:21" ht="15">
      <c r="R359" s="16"/>
      <c r="S359" s="16"/>
      <c r="T359" s="16"/>
      <c r="U359" s="16"/>
    </row>
    <row r="360" spans="18:21" ht="15">
      <c r="R360" s="16"/>
      <c r="S360" s="16"/>
      <c r="T360" s="16"/>
      <c r="U360" s="16"/>
    </row>
    <row r="361" spans="18:21" ht="15">
      <c r="R361" s="16"/>
      <c r="S361" s="16"/>
      <c r="T361" s="16"/>
      <c r="U361" s="16"/>
    </row>
    <row r="362" spans="18:21" ht="15">
      <c r="R362" s="16"/>
      <c r="S362" s="16"/>
      <c r="T362" s="16"/>
      <c r="U362" s="16"/>
    </row>
    <row r="363" spans="18:21" ht="15">
      <c r="R363" s="16"/>
      <c r="S363" s="16"/>
      <c r="T363" s="16"/>
      <c r="U363" s="16"/>
    </row>
    <row r="364" spans="18:21" ht="15">
      <c r="R364" s="16"/>
      <c r="S364" s="16"/>
      <c r="T364" s="16"/>
      <c r="U364" s="16"/>
    </row>
    <row r="365" spans="18:21" ht="15">
      <c r="R365" s="16"/>
      <c r="S365" s="16"/>
      <c r="T365" s="16"/>
      <c r="U365" s="16"/>
    </row>
    <row r="366" spans="18:21" ht="15">
      <c r="R366" s="16"/>
      <c r="S366" s="16"/>
      <c r="T366" s="16"/>
      <c r="U366" s="16"/>
    </row>
    <row r="367" spans="18:21" ht="15">
      <c r="R367" s="16"/>
      <c r="S367" s="16"/>
      <c r="T367" s="16"/>
      <c r="U367" s="16"/>
    </row>
    <row r="368" spans="18:21" ht="15">
      <c r="R368" s="16"/>
      <c r="S368" s="16"/>
      <c r="T368" s="16"/>
      <c r="U368" s="16"/>
    </row>
    <row r="369" spans="18:21" ht="15">
      <c r="R369" s="16"/>
      <c r="S369" s="16"/>
      <c r="T369" s="16"/>
      <c r="U369" s="16"/>
    </row>
    <row r="370" spans="18:21" ht="15">
      <c r="R370" s="16"/>
      <c r="S370" s="16"/>
      <c r="T370" s="16"/>
      <c r="U370" s="16"/>
    </row>
    <row r="371" spans="18:21" ht="15">
      <c r="R371" s="16"/>
      <c r="S371" s="16"/>
      <c r="T371" s="16"/>
      <c r="U371" s="16"/>
    </row>
    <row r="372" spans="18:21" ht="15">
      <c r="R372" s="16"/>
      <c r="S372" s="16"/>
      <c r="T372" s="16"/>
      <c r="U372" s="16"/>
    </row>
    <row r="373" spans="18:21" ht="15">
      <c r="R373" s="16"/>
      <c r="S373" s="16"/>
      <c r="T373" s="16"/>
      <c r="U373" s="16"/>
    </row>
    <row r="374" spans="18:21" ht="15">
      <c r="R374" s="16"/>
      <c r="S374" s="16"/>
      <c r="T374" s="16"/>
      <c r="U374" s="16"/>
    </row>
    <row r="375" spans="18:21" ht="15">
      <c r="R375" s="16"/>
      <c r="S375" s="16"/>
      <c r="T375" s="16"/>
      <c r="U375" s="16"/>
    </row>
    <row r="376" spans="18:21" ht="15">
      <c r="R376" s="16"/>
      <c r="S376" s="16"/>
      <c r="T376" s="16"/>
      <c r="U376" s="16"/>
    </row>
    <row r="377" spans="18:21" ht="15">
      <c r="R377" s="16"/>
      <c r="S377" s="16"/>
      <c r="T377" s="16"/>
      <c r="U377" s="16"/>
    </row>
    <row r="378" spans="18:21" ht="15">
      <c r="R378" s="16"/>
      <c r="S378" s="16"/>
      <c r="T378" s="16"/>
      <c r="U378" s="16"/>
    </row>
    <row r="379" spans="18:21" ht="15">
      <c r="R379" s="16"/>
      <c r="S379" s="16"/>
      <c r="T379" s="16"/>
      <c r="U379" s="16"/>
    </row>
    <row r="380" spans="18:21" ht="15">
      <c r="R380" s="16"/>
      <c r="S380" s="16"/>
      <c r="T380" s="16"/>
      <c r="U380" s="16"/>
    </row>
    <row r="381" spans="18:21" ht="15">
      <c r="R381" s="16"/>
      <c r="S381" s="16"/>
      <c r="T381" s="16"/>
      <c r="U381" s="16"/>
    </row>
    <row r="382" spans="18:21" ht="15">
      <c r="R382" s="16"/>
      <c r="S382" s="16"/>
      <c r="T382" s="16"/>
      <c r="U382" s="16"/>
    </row>
    <row r="383" spans="18:21" ht="15">
      <c r="R383" s="16"/>
      <c r="S383" s="16"/>
      <c r="T383" s="16"/>
      <c r="U383" s="16"/>
    </row>
    <row r="384" spans="18:21" ht="15">
      <c r="R384" s="16"/>
      <c r="S384" s="16"/>
      <c r="T384" s="16"/>
      <c r="U384" s="16"/>
    </row>
    <row r="385" spans="18:21" ht="15">
      <c r="R385" s="16"/>
      <c r="S385" s="16"/>
      <c r="T385" s="16"/>
      <c r="U385" s="16"/>
    </row>
    <row r="386" spans="18:21" ht="15">
      <c r="R386" s="16"/>
      <c r="S386" s="16"/>
      <c r="T386" s="16"/>
      <c r="U386" s="16"/>
    </row>
    <row r="387" spans="18:21" ht="15">
      <c r="R387" s="16"/>
      <c r="S387" s="16"/>
      <c r="T387" s="16"/>
      <c r="U387" s="16"/>
    </row>
    <row r="388" spans="18:21" ht="15">
      <c r="R388" s="16"/>
      <c r="S388" s="16"/>
      <c r="T388" s="16"/>
      <c r="U388" s="16"/>
    </row>
    <row r="389" spans="18:21" ht="15">
      <c r="R389" s="16"/>
      <c r="S389" s="16"/>
      <c r="T389" s="16"/>
      <c r="U389" s="16"/>
    </row>
    <row r="390" spans="18:21" ht="15">
      <c r="R390" s="16"/>
      <c r="S390" s="16"/>
      <c r="T390" s="16"/>
      <c r="U390" s="16"/>
    </row>
    <row r="391" spans="18:21" ht="15">
      <c r="R391" s="16"/>
      <c r="S391" s="16"/>
      <c r="T391" s="16"/>
      <c r="U391" s="16"/>
    </row>
    <row r="392" spans="18:21" ht="15">
      <c r="R392" s="16"/>
      <c r="S392" s="16"/>
      <c r="T392" s="16"/>
      <c r="U392" s="16"/>
    </row>
    <row r="393" spans="18:21" ht="15">
      <c r="R393" s="16"/>
      <c r="S393" s="16"/>
      <c r="T393" s="16"/>
      <c r="U393" s="16"/>
    </row>
    <row r="394" spans="18:21" ht="15">
      <c r="R394" s="16"/>
      <c r="S394" s="16"/>
      <c r="T394" s="16"/>
      <c r="U394" s="16"/>
    </row>
    <row r="395" spans="18:21" ht="15">
      <c r="R395" s="16"/>
      <c r="S395" s="16"/>
      <c r="T395" s="16"/>
      <c r="U395" s="16"/>
    </row>
    <row r="396" spans="18:21" ht="15">
      <c r="R396" s="16"/>
      <c r="S396" s="16"/>
      <c r="T396" s="16"/>
      <c r="U396" s="16"/>
    </row>
    <row r="397" spans="18:21" ht="15">
      <c r="R397" s="16"/>
      <c r="S397" s="16"/>
      <c r="T397" s="16"/>
      <c r="U397" s="16"/>
    </row>
    <row r="398" spans="18:21" ht="15">
      <c r="R398" s="16"/>
      <c r="S398" s="16"/>
      <c r="T398" s="16"/>
      <c r="U398" s="16"/>
    </row>
    <row r="399" spans="18:21" ht="15">
      <c r="R399" s="16"/>
      <c r="S399" s="16"/>
      <c r="T399" s="16"/>
      <c r="U399" s="16"/>
    </row>
    <row r="400" spans="18:21" ht="15">
      <c r="R400" s="16"/>
      <c r="S400" s="16"/>
      <c r="T400" s="16"/>
      <c r="U400" s="16"/>
    </row>
    <row r="401" spans="18:21" ht="15">
      <c r="R401" s="16"/>
      <c r="S401" s="16"/>
      <c r="T401" s="16"/>
      <c r="U401" s="16"/>
    </row>
    <row r="402" spans="18:21" ht="15">
      <c r="R402" s="16"/>
      <c r="S402" s="16"/>
      <c r="T402" s="16"/>
      <c r="U402" s="16"/>
    </row>
    <row r="403" spans="18:21" ht="15">
      <c r="R403" s="16"/>
      <c r="S403" s="16"/>
      <c r="T403" s="16"/>
      <c r="U403" s="16"/>
    </row>
    <row r="404" spans="18:21" ht="15">
      <c r="R404" s="16"/>
      <c r="S404" s="16"/>
      <c r="T404" s="16"/>
      <c r="U404" s="16"/>
    </row>
    <row r="405" spans="18:21" ht="15">
      <c r="R405" s="16"/>
      <c r="S405" s="16"/>
      <c r="T405" s="16"/>
      <c r="U405" s="16"/>
    </row>
    <row r="406" spans="18:21" ht="15">
      <c r="R406" s="16"/>
      <c r="S406" s="16"/>
      <c r="T406" s="16"/>
      <c r="U406" s="16"/>
    </row>
    <row r="407" spans="18:21" ht="15">
      <c r="R407" s="16"/>
      <c r="S407" s="16"/>
      <c r="T407" s="16"/>
      <c r="U407" s="16"/>
    </row>
    <row r="408" spans="18:21" ht="15">
      <c r="R408" s="16"/>
      <c r="S408" s="16"/>
      <c r="T408" s="16"/>
      <c r="U408" s="16"/>
    </row>
    <row r="409" spans="18:21" ht="15">
      <c r="R409" s="16"/>
      <c r="S409" s="16"/>
      <c r="T409" s="16"/>
      <c r="U409" s="16"/>
    </row>
    <row r="410" spans="18:21" ht="15">
      <c r="R410" s="16"/>
      <c r="S410" s="16"/>
      <c r="T410" s="16"/>
      <c r="U410" s="16"/>
    </row>
    <row r="411" spans="18:21" ht="15">
      <c r="R411" s="16"/>
      <c r="S411" s="16"/>
      <c r="T411" s="16"/>
      <c r="U411" s="16"/>
    </row>
    <row r="412" spans="18:21" ht="15">
      <c r="R412" s="16"/>
      <c r="S412" s="16"/>
      <c r="T412" s="16"/>
      <c r="U412" s="16"/>
    </row>
    <row r="413" spans="18:21" ht="15">
      <c r="R413" s="16"/>
      <c r="S413" s="16"/>
      <c r="T413" s="16"/>
      <c r="U413" s="16"/>
    </row>
    <row r="414" spans="18:21" ht="15">
      <c r="R414" s="16"/>
      <c r="S414" s="16"/>
      <c r="T414" s="16"/>
      <c r="U414" s="16"/>
    </row>
    <row r="415" spans="18:21" ht="15">
      <c r="R415" s="16"/>
      <c r="S415" s="16"/>
      <c r="T415" s="16"/>
      <c r="U415" s="16"/>
    </row>
    <row r="416" spans="18:21" ht="15">
      <c r="R416" s="16"/>
      <c r="S416" s="16"/>
      <c r="T416" s="16"/>
      <c r="U416" s="16"/>
    </row>
    <row r="417" spans="18:21" ht="15">
      <c r="R417" s="16"/>
      <c r="S417" s="16"/>
      <c r="T417" s="16"/>
      <c r="U417" s="16"/>
    </row>
    <row r="418" spans="18:21" ht="15">
      <c r="R418" s="16"/>
      <c r="S418" s="16"/>
      <c r="T418" s="16"/>
      <c r="U418" s="16"/>
    </row>
    <row r="419" spans="18:21" ht="15">
      <c r="R419" s="16"/>
      <c r="S419" s="16"/>
      <c r="T419" s="16"/>
      <c r="U419" s="16"/>
    </row>
    <row r="420" spans="18:21" ht="15">
      <c r="R420" s="16"/>
      <c r="S420" s="16"/>
      <c r="T420" s="16"/>
      <c r="U420" s="16"/>
    </row>
    <row r="421" spans="18:21" ht="15">
      <c r="R421" s="16"/>
      <c r="S421" s="16"/>
      <c r="T421" s="16"/>
      <c r="U421" s="16"/>
    </row>
    <row r="422" spans="18:21" ht="15">
      <c r="R422" s="16"/>
      <c r="S422" s="16"/>
      <c r="T422" s="16"/>
      <c r="U422" s="16"/>
    </row>
    <row r="423" spans="18:21" ht="15">
      <c r="R423" s="16"/>
      <c r="S423" s="16"/>
      <c r="T423" s="16"/>
      <c r="U423" s="16"/>
    </row>
    <row r="424" spans="18:21" ht="15">
      <c r="R424" s="16"/>
      <c r="S424" s="16"/>
      <c r="T424" s="16"/>
      <c r="U424" s="16"/>
    </row>
    <row r="425" spans="18:21" ht="15">
      <c r="R425" s="16"/>
      <c r="S425" s="16"/>
      <c r="T425" s="16"/>
      <c r="U425" s="16"/>
    </row>
    <row r="426" spans="18:21" ht="15">
      <c r="R426" s="16"/>
      <c r="S426" s="16"/>
      <c r="T426" s="16"/>
      <c r="U426" s="16"/>
    </row>
    <row r="427" spans="18:21" ht="15">
      <c r="R427" s="16"/>
      <c r="S427" s="16"/>
      <c r="T427" s="16"/>
      <c r="U427" s="16"/>
    </row>
    <row r="428" spans="18:21" ht="15">
      <c r="R428" s="16"/>
      <c r="S428" s="16"/>
      <c r="T428" s="16"/>
      <c r="U428" s="16"/>
    </row>
    <row r="429" spans="18:21" ht="15">
      <c r="R429" s="16"/>
      <c r="S429" s="16"/>
      <c r="T429" s="16"/>
      <c r="U429" s="16"/>
    </row>
    <row r="430" spans="18:21" ht="15">
      <c r="R430" s="16"/>
      <c r="S430" s="16"/>
      <c r="T430" s="16"/>
      <c r="U430" s="16"/>
    </row>
    <row r="431" spans="18:21" ht="15">
      <c r="R431" s="16"/>
      <c r="S431" s="16"/>
      <c r="T431" s="16"/>
      <c r="U431" s="16"/>
    </row>
    <row r="432" spans="18:21" ht="15">
      <c r="R432" s="16"/>
      <c r="S432" s="16"/>
      <c r="T432" s="16"/>
      <c r="U432" s="16"/>
    </row>
    <row r="433" spans="18:21" ht="15">
      <c r="R433" s="16"/>
      <c r="S433" s="16"/>
      <c r="T433" s="16"/>
      <c r="U433" s="16"/>
    </row>
    <row r="434" spans="18:21" ht="15">
      <c r="R434" s="16"/>
      <c r="S434" s="16"/>
      <c r="T434" s="16"/>
      <c r="U434" s="16"/>
    </row>
    <row r="435" spans="18:21" ht="15">
      <c r="R435" s="16"/>
      <c r="S435" s="16"/>
      <c r="T435" s="16"/>
      <c r="U435" s="16"/>
    </row>
    <row r="436" spans="18:21" ht="15">
      <c r="R436" s="16"/>
      <c r="S436" s="16"/>
      <c r="T436" s="16"/>
      <c r="U436" s="16"/>
    </row>
    <row r="437" spans="18:21" ht="15">
      <c r="R437" s="16"/>
      <c r="S437" s="16"/>
      <c r="T437" s="16"/>
      <c r="U437" s="16"/>
    </row>
    <row r="438" spans="18:21" ht="15">
      <c r="R438" s="16"/>
      <c r="S438" s="16"/>
      <c r="T438" s="16"/>
      <c r="U438" s="16"/>
    </row>
    <row r="439" spans="18:21" ht="15">
      <c r="R439" s="16"/>
      <c r="S439" s="16"/>
      <c r="T439" s="16"/>
      <c r="U439" s="16"/>
    </row>
    <row r="440" spans="18:21" ht="15">
      <c r="R440" s="16"/>
      <c r="S440" s="16"/>
      <c r="T440" s="16"/>
      <c r="U440" s="16"/>
    </row>
    <row r="441" spans="18:21" ht="15">
      <c r="R441" s="16"/>
      <c r="S441" s="16"/>
      <c r="T441" s="16"/>
      <c r="U441" s="16"/>
    </row>
    <row r="442" spans="18:21" ht="15">
      <c r="R442" s="16"/>
      <c r="S442" s="16"/>
      <c r="T442" s="16"/>
      <c r="U442" s="16"/>
    </row>
    <row r="443" spans="18:21" ht="15">
      <c r="R443" s="16"/>
      <c r="S443" s="16"/>
      <c r="T443" s="16"/>
      <c r="U443" s="16"/>
    </row>
    <row r="444" spans="18:21" ht="15">
      <c r="R444" s="16"/>
      <c r="S444" s="16"/>
      <c r="T444" s="16"/>
      <c r="U444" s="16"/>
    </row>
    <row r="445" spans="18:21" ht="15">
      <c r="R445" s="16"/>
      <c r="S445" s="16"/>
      <c r="T445" s="16"/>
      <c r="U445" s="16"/>
    </row>
    <row r="446" spans="18:21" ht="15">
      <c r="R446" s="16"/>
      <c r="S446" s="16"/>
      <c r="T446" s="16"/>
      <c r="U446" s="16"/>
    </row>
    <row r="447" spans="18:21" ht="15">
      <c r="R447" s="16"/>
      <c r="S447" s="16"/>
      <c r="T447" s="16"/>
      <c r="U447" s="16"/>
    </row>
    <row r="448" spans="18:21" ht="15">
      <c r="R448" s="16"/>
      <c r="S448" s="16"/>
      <c r="T448" s="16"/>
      <c r="U448" s="16"/>
    </row>
    <row r="449" spans="18:21" ht="15">
      <c r="R449" s="16"/>
      <c r="S449" s="16"/>
      <c r="T449" s="16"/>
      <c r="U449" s="16"/>
    </row>
    <row r="450" spans="18:21" ht="15">
      <c r="R450" s="16"/>
      <c r="S450" s="16"/>
      <c r="T450" s="16"/>
      <c r="U450" s="16"/>
    </row>
    <row r="451" spans="18:21" ht="15">
      <c r="R451" s="16"/>
      <c r="S451" s="16"/>
      <c r="T451" s="16"/>
      <c r="U451" s="16"/>
    </row>
    <row r="452" spans="18:21" ht="15">
      <c r="R452" s="16"/>
      <c r="S452" s="16"/>
      <c r="T452" s="16"/>
      <c r="U452" s="16"/>
    </row>
    <row r="453" spans="18:21" ht="15">
      <c r="R453" s="16"/>
      <c r="S453" s="16"/>
      <c r="T453" s="16"/>
      <c r="U453" s="16"/>
    </row>
    <row r="454" spans="18:21" ht="15">
      <c r="R454" s="16"/>
      <c r="S454" s="16"/>
      <c r="T454" s="16"/>
      <c r="U454" s="16"/>
    </row>
    <row r="455" spans="18:21" ht="15">
      <c r="R455" s="16"/>
      <c r="S455" s="16"/>
      <c r="T455" s="16"/>
      <c r="U455" s="16"/>
    </row>
    <row r="456" spans="18:21" ht="15">
      <c r="R456" s="16"/>
      <c r="S456" s="16"/>
      <c r="T456" s="16"/>
      <c r="U456" s="16"/>
    </row>
    <row r="457" spans="18:21" ht="15">
      <c r="R457" s="16"/>
      <c r="S457" s="16"/>
      <c r="T457" s="16"/>
      <c r="U457" s="16"/>
    </row>
    <row r="458" spans="18:21" ht="15">
      <c r="R458" s="16"/>
      <c r="S458" s="16"/>
      <c r="T458" s="16"/>
      <c r="U458" s="16"/>
    </row>
    <row r="459" spans="18:21" ht="15">
      <c r="R459" s="16"/>
      <c r="S459" s="16"/>
      <c r="T459" s="16"/>
      <c r="U459" s="16"/>
    </row>
    <row r="460" spans="18:21" ht="15">
      <c r="R460" s="16"/>
      <c r="S460" s="16"/>
      <c r="T460" s="16"/>
      <c r="U460" s="16"/>
    </row>
    <row r="461" spans="18:21" ht="15">
      <c r="R461" s="16"/>
      <c r="S461" s="16"/>
      <c r="T461" s="16"/>
      <c r="U461" s="16"/>
    </row>
    <row r="462" spans="18:21" ht="15">
      <c r="R462" s="16"/>
      <c r="S462" s="16"/>
      <c r="T462" s="16"/>
      <c r="U462" s="16"/>
    </row>
    <row r="463" spans="18:21" ht="15">
      <c r="R463" s="16"/>
      <c r="S463" s="16"/>
      <c r="T463" s="16"/>
      <c r="U463" s="16"/>
    </row>
    <row r="464" spans="18:21" ht="15">
      <c r="R464" s="16"/>
      <c r="S464" s="16"/>
      <c r="T464" s="16"/>
      <c r="U464" s="16"/>
    </row>
    <row r="465" spans="18:21" ht="15">
      <c r="R465" s="16"/>
      <c r="S465" s="16"/>
      <c r="T465" s="16"/>
      <c r="U465" s="16"/>
    </row>
    <row r="466" spans="18:21" ht="15">
      <c r="R466" s="16"/>
      <c r="S466" s="16"/>
      <c r="T466" s="16"/>
      <c r="U466" s="16"/>
    </row>
    <row r="467" spans="18:21" ht="15">
      <c r="R467" s="16"/>
      <c r="S467" s="16"/>
      <c r="T467" s="16"/>
      <c r="U467" s="16"/>
    </row>
    <row r="468" spans="18:21" ht="15">
      <c r="R468" s="16"/>
      <c r="S468" s="16"/>
      <c r="T468" s="16"/>
      <c r="U468" s="16"/>
    </row>
    <row r="469" spans="18:21" ht="15">
      <c r="R469" s="16"/>
      <c r="S469" s="16"/>
      <c r="T469" s="16"/>
      <c r="U469" s="16"/>
    </row>
    <row r="470" spans="18:21" ht="15">
      <c r="R470" s="16"/>
      <c r="S470" s="16"/>
      <c r="T470" s="16"/>
      <c r="U470" s="16"/>
    </row>
    <row r="471" spans="18:21" ht="15">
      <c r="R471" s="16"/>
      <c r="S471" s="16"/>
      <c r="T471" s="16"/>
      <c r="U471" s="16"/>
    </row>
    <row r="472" spans="18:21" ht="15">
      <c r="R472" s="16"/>
      <c r="S472" s="16"/>
      <c r="T472" s="16"/>
      <c r="U472" s="16"/>
    </row>
    <row r="473" spans="18:21" ht="15">
      <c r="R473" s="16"/>
      <c r="S473" s="16"/>
      <c r="T473" s="16"/>
      <c r="U473" s="16"/>
    </row>
    <row r="474" spans="18:21" ht="15">
      <c r="R474" s="16"/>
      <c r="S474" s="16"/>
      <c r="T474" s="16"/>
      <c r="U474" s="16"/>
    </row>
    <row r="475" spans="18:21" ht="15">
      <c r="R475" s="16"/>
      <c r="S475" s="16"/>
      <c r="T475" s="16"/>
      <c r="U475" s="16"/>
    </row>
    <row r="476" spans="18:21" ht="15">
      <c r="R476" s="16"/>
      <c r="S476" s="16"/>
      <c r="T476" s="16"/>
      <c r="U476" s="16"/>
    </row>
    <row r="477" spans="18:21" ht="15">
      <c r="R477" s="16"/>
      <c r="S477" s="16"/>
      <c r="T477" s="16"/>
      <c r="U477" s="16"/>
    </row>
    <row r="478" spans="18:21" ht="15">
      <c r="R478" s="16"/>
      <c r="S478" s="16"/>
      <c r="T478" s="16"/>
      <c r="U478" s="16"/>
    </row>
    <row r="479" spans="18:21" ht="15">
      <c r="R479" s="16"/>
      <c r="S479" s="16"/>
      <c r="T479" s="16"/>
      <c r="U479" s="16"/>
    </row>
    <row r="480" spans="18:21" ht="15">
      <c r="R480" s="16"/>
      <c r="S480" s="16"/>
      <c r="T480" s="16"/>
      <c r="U480" s="16"/>
    </row>
    <row r="481" spans="18:21" ht="15">
      <c r="R481" s="16"/>
      <c r="S481" s="16"/>
      <c r="T481" s="16"/>
      <c r="U481" s="16"/>
    </row>
    <row r="482" spans="18:21" ht="15">
      <c r="R482" s="16"/>
      <c r="S482" s="16"/>
      <c r="T482" s="16"/>
      <c r="U482" s="16"/>
    </row>
    <row r="483" spans="18:21" ht="15">
      <c r="R483" s="16"/>
      <c r="S483" s="16"/>
      <c r="T483" s="16"/>
      <c r="U483" s="16"/>
    </row>
    <row r="484" spans="18:21" ht="15">
      <c r="R484" s="16"/>
      <c r="S484" s="16"/>
      <c r="T484" s="16"/>
      <c r="U484" s="16"/>
    </row>
    <row r="485" spans="18:21" ht="15">
      <c r="R485" s="16"/>
      <c r="S485" s="16"/>
      <c r="T485" s="16"/>
      <c r="U485" s="16"/>
    </row>
    <row r="486" spans="18:21" ht="15">
      <c r="R486" s="16"/>
      <c r="S486" s="16"/>
      <c r="T486" s="16"/>
      <c r="U486" s="16"/>
    </row>
    <row r="487" spans="18:21" ht="15">
      <c r="R487" s="16"/>
      <c r="S487" s="16"/>
      <c r="T487" s="16"/>
      <c r="U487" s="16"/>
    </row>
    <row r="488" spans="18:21" ht="15">
      <c r="R488" s="16"/>
      <c r="S488" s="16"/>
      <c r="T488" s="16"/>
      <c r="U488" s="16"/>
    </row>
    <row r="489" spans="18:21" ht="15">
      <c r="R489" s="16"/>
      <c r="S489" s="16"/>
      <c r="T489" s="16"/>
      <c r="U489" s="16"/>
    </row>
    <row r="490" spans="18:21" ht="15">
      <c r="R490" s="16"/>
      <c r="S490" s="16"/>
      <c r="T490" s="16"/>
      <c r="U490" s="16"/>
    </row>
    <row r="491" spans="18:21" ht="15">
      <c r="R491" s="16"/>
      <c r="S491" s="16"/>
      <c r="T491" s="16"/>
      <c r="U491" s="16"/>
    </row>
    <row r="492" spans="18:21" ht="15">
      <c r="R492" s="16"/>
      <c r="S492" s="16"/>
      <c r="T492" s="16"/>
      <c r="U492" s="16"/>
    </row>
    <row r="493" spans="18:21" ht="15">
      <c r="R493" s="16"/>
      <c r="S493" s="16"/>
      <c r="T493" s="16"/>
      <c r="U493" s="16"/>
    </row>
    <row r="494" spans="18:21" ht="15">
      <c r="R494" s="16"/>
      <c r="S494" s="16"/>
      <c r="T494" s="16"/>
      <c r="U494" s="16"/>
    </row>
    <row r="495" spans="18:21" ht="15">
      <c r="R495" s="16"/>
      <c r="S495" s="16"/>
      <c r="T495" s="16"/>
      <c r="U495" s="16"/>
    </row>
    <row r="496" spans="18:21" ht="15">
      <c r="R496" s="16"/>
      <c r="S496" s="16"/>
      <c r="T496" s="16"/>
      <c r="U496" s="16"/>
    </row>
    <row r="497" spans="18:21" ht="15">
      <c r="R497" s="16"/>
      <c r="S497" s="16"/>
      <c r="T497" s="16"/>
      <c r="U497" s="16"/>
    </row>
    <row r="498" spans="18:21" ht="15">
      <c r="R498" s="16"/>
      <c r="S498" s="16"/>
      <c r="T498" s="16"/>
      <c r="U498" s="16"/>
    </row>
    <row r="499" spans="18:21" ht="15">
      <c r="R499" s="16"/>
      <c r="S499" s="16"/>
      <c r="T499" s="16"/>
      <c r="U499" s="16"/>
    </row>
    <row r="500" spans="18:21" ht="15">
      <c r="R500" s="16"/>
      <c r="S500" s="16"/>
      <c r="T500" s="16"/>
      <c r="U500" s="16"/>
    </row>
    <row r="501" spans="18:21" ht="15">
      <c r="R501" s="16"/>
      <c r="S501" s="16"/>
      <c r="T501" s="16"/>
      <c r="U501" s="16"/>
    </row>
    <row r="502" spans="18:21" ht="15">
      <c r="R502" s="16"/>
      <c r="S502" s="16"/>
      <c r="T502" s="16"/>
      <c r="U502" s="16"/>
    </row>
    <row r="503" spans="18:21" ht="15">
      <c r="R503" s="16"/>
      <c r="S503" s="16"/>
      <c r="T503" s="16"/>
      <c r="U503" s="16"/>
    </row>
    <row r="504" spans="18:21" ht="15">
      <c r="R504" s="16"/>
      <c r="S504" s="16"/>
      <c r="T504" s="16"/>
      <c r="U504" s="16"/>
    </row>
    <row r="505" spans="18:21" ht="15">
      <c r="R505" s="16"/>
      <c r="S505" s="16"/>
      <c r="T505" s="16"/>
      <c r="U505" s="16"/>
    </row>
    <row r="506" spans="18:21" ht="15">
      <c r="R506" s="16"/>
      <c r="S506" s="16"/>
      <c r="T506" s="16"/>
      <c r="U506" s="16"/>
    </row>
    <row r="507" spans="18:21" ht="15">
      <c r="R507" s="16"/>
      <c r="S507" s="16"/>
      <c r="T507" s="16"/>
      <c r="U507" s="16"/>
    </row>
    <row r="508" spans="18:21" ht="15">
      <c r="R508" s="16"/>
      <c r="S508" s="16"/>
      <c r="T508" s="16"/>
      <c r="U508" s="16"/>
    </row>
    <row r="509" spans="18:21" ht="15">
      <c r="R509" s="16"/>
      <c r="S509" s="16"/>
      <c r="T509" s="16"/>
      <c r="U509" s="16"/>
    </row>
    <row r="510" spans="18:21" ht="15">
      <c r="R510" s="16"/>
      <c r="S510" s="16"/>
      <c r="T510" s="16"/>
      <c r="U510" s="16"/>
    </row>
    <row r="511" spans="18:21" ht="15">
      <c r="R511" s="16"/>
      <c r="S511" s="16"/>
      <c r="T511" s="16"/>
      <c r="U511" s="16"/>
    </row>
    <row r="512" spans="18:21" ht="15">
      <c r="R512" s="16"/>
      <c r="S512" s="16"/>
      <c r="T512" s="16"/>
      <c r="U512" s="16"/>
    </row>
    <row r="513" spans="18:21" ht="15">
      <c r="R513" s="16"/>
      <c r="S513" s="16"/>
      <c r="T513" s="16"/>
      <c r="U513" s="16"/>
    </row>
    <row r="514" spans="18:21" ht="15">
      <c r="R514" s="16"/>
      <c r="S514" s="16"/>
      <c r="T514" s="16"/>
      <c r="U514" s="16"/>
    </row>
    <row r="515" spans="18:21" ht="15">
      <c r="R515" s="16"/>
      <c r="S515" s="16"/>
      <c r="T515" s="16"/>
      <c r="U515" s="16"/>
    </row>
    <row r="516" spans="18:21" ht="15">
      <c r="R516" s="16"/>
      <c r="S516" s="16"/>
      <c r="T516" s="16"/>
      <c r="U516" s="16"/>
    </row>
    <row r="517" spans="18:21" ht="15">
      <c r="R517" s="16"/>
      <c r="S517" s="16"/>
      <c r="T517" s="16"/>
      <c r="U517" s="16"/>
    </row>
    <row r="518" spans="18:21" ht="15">
      <c r="R518" s="16"/>
      <c r="S518" s="16"/>
      <c r="T518" s="16"/>
      <c r="U518" s="16"/>
    </row>
    <row r="519" spans="18:21" ht="15">
      <c r="R519" s="16"/>
      <c r="S519" s="16"/>
      <c r="T519" s="16"/>
      <c r="U519" s="16"/>
    </row>
    <row r="520" spans="18:21" ht="15">
      <c r="R520" s="16"/>
      <c r="S520" s="16"/>
      <c r="T520" s="16"/>
      <c r="U520" s="16"/>
    </row>
    <row r="521" spans="18:21" ht="15">
      <c r="R521" s="16"/>
      <c r="S521" s="16"/>
      <c r="T521" s="16"/>
      <c r="U521" s="16"/>
    </row>
    <row r="522" spans="18:21" ht="15">
      <c r="R522" s="16"/>
      <c r="S522" s="16"/>
      <c r="T522" s="16"/>
      <c r="U522" s="16"/>
    </row>
    <row r="523" spans="18:21" ht="15">
      <c r="R523" s="16"/>
      <c r="S523" s="16"/>
      <c r="T523" s="16"/>
      <c r="U523" s="16"/>
    </row>
    <row r="524" spans="18:21" ht="15">
      <c r="R524" s="16"/>
      <c r="S524" s="16"/>
      <c r="T524" s="16"/>
      <c r="U524" s="16"/>
    </row>
    <row r="525" spans="18:21" ht="15">
      <c r="R525" s="16"/>
      <c r="S525" s="16"/>
      <c r="T525" s="16"/>
      <c r="U525" s="16"/>
    </row>
    <row r="526" spans="18:21" ht="15">
      <c r="R526" s="16"/>
      <c r="S526" s="16"/>
      <c r="T526" s="16"/>
      <c r="U526" s="16"/>
    </row>
    <row r="527" spans="18:21" ht="15">
      <c r="R527" s="16"/>
      <c r="S527" s="16"/>
      <c r="T527" s="16"/>
      <c r="U527" s="16"/>
    </row>
    <row r="528" spans="18:21" ht="15">
      <c r="R528" s="16"/>
      <c r="S528" s="16"/>
      <c r="T528" s="16"/>
      <c r="U528" s="16"/>
    </row>
    <row r="529" spans="18:21" ht="15">
      <c r="R529" s="16"/>
      <c r="S529" s="16"/>
      <c r="T529" s="16"/>
      <c r="U529" s="16"/>
    </row>
    <row r="530" spans="18:21" ht="15">
      <c r="R530" s="16"/>
      <c r="S530" s="16"/>
      <c r="T530" s="16"/>
      <c r="U530" s="16"/>
    </row>
    <row r="531" spans="18:21" ht="15">
      <c r="R531" s="16"/>
      <c r="S531" s="16"/>
      <c r="T531" s="16"/>
      <c r="U531" s="16"/>
    </row>
    <row r="532" spans="18:21" ht="15">
      <c r="R532" s="16"/>
      <c r="S532" s="16"/>
      <c r="T532" s="16"/>
      <c r="U532" s="16"/>
    </row>
    <row r="533" spans="18:21" ht="15">
      <c r="R533" s="16"/>
      <c r="S533" s="16"/>
      <c r="T533" s="16"/>
      <c r="U533" s="16"/>
    </row>
    <row r="534" spans="18:21" ht="15">
      <c r="R534" s="16"/>
      <c r="S534" s="16"/>
      <c r="T534" s="16"/>
      <c r="U534" s="16"/>
    </row>
    <row r="535" spans="18:21" ht="15">
      <c r="R535" s="16"/>
      <c r="S535" s="16"/>
      <c r="T535" s="16"/>
      <c r="U535" s="16"/>
    </row>
    <row r="536" spans="18:21" ht="15">
      <c r="R536" s="16"/>
      <c r="S536" s="16"/>
      <c r="T536" s="16"/>
      <c r="U536" s="16"/>
    </row>
    <row r="537" spans="18:21" ht="15">
      <c r="R537" s="16"/>
      <c r="S537" s="16"/>
      <c r="T537" s="16"/>
      <c r="U537" s="16"/>
    </row>
    <row r="538" spans="18:21" ht="15">
      <c r="R538" s="16"/>
      <c r="S538" s="16"/>
      <c r="T538" s="16"/>
      <c r="U538" s="16"/>
    </row>
    <row r="539" spans="18:21" ht="15">
      <c r="R539" s="16"/>
      <c r="S539" s="16"/>
      <c r="T539" s="16"/>
      <c r="U539" s="16"/>
    </row>
    <row r="540" spans="18:21" ht="15">
      <c r="R540" s="16"/>
      <c r="S540" s="16"/>
      <c r="T540" s="16"/>
      <c r="U540" s="16"/>
    </row>
    <row r="541" spans="18:21" ht="15">
      <c r="R541" s="16"/>
      <c r="S541" s="16"/>
      <c r="T541" s="16"/>
      <c r="U541" s="16"/>
    </row>
    <row r="542" spans="18:21" ht="15">
      <c r="R542" s="16"/>
      <c r="S542" s="16"/>
      <c r="T542" s="16"/>
      <c r="U542" s="16"/>
    </row>
    <row r="543" spans="18:21" ht="15">
      <c r="R543" s="16"/>
      <c r="S543" s="16"/>
      <c r="T543" s="16"/>
      <c r="U543" s="16"/>
    </row>
    <row r="544" spans="18:21" ht="15">
      <c r="R544" s="16"/>
      <c r="S544" s="16"/>
      <c r="T544" s="16"/>
      <c r="U544" s="16"/>
    </row>
    <row r="545" spans="18:21" ht="15">
      <c r="R545" s="16"/>
      <c r="S545" s="16"/>
      <c r="T545" s="16"/>
      <c r="U545" s="16"/>
    </row>
    <row r="546" spans="18:21" ht="15">
      <c r="R546" s="16"/>
      <c r="S546" s="16"/>
      <c r="T546" s="16"/>
      <c r="U546" s="16"/>
    </row>
    <row r="547" spans="18:21" ht="15">
      <c r="R547" s="16"/>
      <c r="S547" s="16"/>
      <c r="T547" s="16"/>
      <c r="U547" s="16"/>
    </row>
    <row r="548" spans="18:21" ht="15">
      <c r="R548" s="16"/>
      <c r="S548" s="16"/>
      <c r="T548" s="16"/>
      <c r="U548" s="16"/>
    </row>
    <row r="549" spans="18:21" ht="15">
      <c r="R549" s="16"/>
      <c r="S549" s="16"/>
      <c r="T549" s="16"/>
      <c r="U549" s="16"/>
    </row>
    <row r="550" spans="18:21" ht="15">
      <c r="R550" s="16"/>
      <c r="S550" s="16"/>
      <c r="T550" s="16"/>
      <c r="U550" s="16"/>
    </row>
    <row r="551" spans="18:21" ht="15">
      <c r="R551" s="16"/>
      <c r="S551" s="16"/>
      <c r="T551" s="16"/>
      <c r="U551" s="16"/>
    </row>
    <row r="552" spans="18:21" ht="15">
      <c r="R552" s="16"/>
      <c r="S552" s="16"/>
      <c r="T552" s="16"/>
      <c r="U552" s="16"/>
    </row>
    <row r="553" spans="18:21" ht="15">
      <c r="R553" s="16"/>
      <c r="S553" s="16"/>
      <c r="T553" s="16"/>
      <c r="U553" s="16"/>
    </row>
    <row r="554" spans="18:21" ht="15">
      <c r="R554" s="16"/>
      <c r="S554" s="16"/>
      <c r="T554" s="16"/>
      <c r="U554" s="16"/>
    </row>
    <row r="555" spans="18:21" ht="15">
      <c r="R555" s="16"/>
      <c r="S555" s="16"/>
      <c r="T555" s="16"/>
      <c r="U555" s="16"/>
    </row>
    <row r="556" spans="18:21" ht="15">
      <c r="R556" s="16"/>
      <c r="S556" s="16"/>
      <c r="T556" s="16"/>
      <c r="U556" s="16"/>
    </row>
    <row r="557" spans="18:21" ht="15">
      <c r="R557" s="16"/>
      <c r="S557" s="16"/>
      <c r="T557" s="16"/>
      <c r="U557" s="16"/>
    </row>
    <row r="558" spans="18:21" ht="15">
      <c r="R558" s="16"/>
      <c r="S558" s="16"/>
      <c r="T558" s="16"/>
      <c r="U558" s="16"/>
    </row>
    <row r="559" spans="18:21" ht="15">
      <c r="R559" s="16"/>
      <c r="S559" s="16"/>
      <c r="T559" s="16"/>
      <c r="U559" s="16"/>
    </row>
    <row r="560" spans="18:21" ht="15">
      <c r="R560" s="16"/>
      <c r="S560" s="16"/>
      <c r="T560" s="16"/>
      <c r="U560" s="16"/>
    </row>
    <row r="561" spans="18:21" ht="15">
      <c r="R561" s="16"/>
      <c r="S561" s="16"/>
      <c r="T561" s="16"/>
      <c r="U561" s="16"/>
    </row>
    <row r="562" spans="18:21" ht="15">
      <c r="R562" s="16"/>
      <c r="S562" s="16"/>
      <c r="T562" s="16"/>
      <c r="U562" s="16"/>
    </row>
    <row r="563" spans="18:21" ht="15">
      <c r="R563" s="16"/>
      <c r="S563" s="16"/>
      <c r="T563" s="16"/>
      <c r="U563" s="16"/>
    </row>
    <row r="564" spans="18:21" ht="15">
      <c r="R564" s="16"/>
      <c r="S564" s="16"/>
      <c r="T564" s="16"/>
      <c r="U564" s="16"/>
    </row>
    <row r="565" spans="18:21" ht="15">
      <c r="R565" s="16"/>
      <c r="S565" s="16"/>
      <c r="T565" s="16"/>
      <c r="U565" s="16"/>
    </row>
    <row r="566" spans="18:21" ht="15">
      <c r="R566" s="16"/>
      <c r="S566" s="16"/>
      <c r="T566" s="16"/>
      <c r="U566" s="16"/>
    </row>
    <row r="567" spans="18:21" ht="15">
      <c r="R567" s="16"/>
      <c r="S567" s="16"/>
      <c r="T567" s="16"/>
      <c r="U567" s="16"/>
    </row>
    <row r="568" spans="18:21" ht="15">
      <c r="R568" s="16"/>
      <c r="S568" s="16"/>
      <c r="T568" s="16"/>
      <c r="U568" s="16"/>
    </row>
    <row r="569" spans="18:21" ht="15">
      <c r="R569" s="16"/>
      <c r="S569" s="16"/>
      <c r="T569" s="16"/>
      <c r="U569" s="16"/>
    </row>
    <row r="570" spans="18:21" ht="15">
      <c r="R570" s="16"/>
      <c r="S570" s="16"/>
      <c r="T570" s="16"/>
      <c r="U570" s="16"/>
    </row>
    <row r="571" spans="18:21" ht="15">
      <c r="R571" s="16"/>
      <c r="S571" s="16"/>
      <c r="T571" s="16"/>
      <c r="U571" s="16"/>
    </row>
    <row r="572" spans="18:21" ht="15">
      <c r="R572" s="16"/>
      <c r="S572" s="16"/>
      <c r="T572" s="16"/>
      <c r="U572" s="16"/>
    </row>
    <row r="573" spans="18:21" ht="15">
      <c r="R573" s="16"/>
      <c r="S573" s="16"/>
      <c r="T573" s="16"/>
      <c r="U573" s="16"/>
    </row>
    <row r="574" spans="18:21" ht="15">
      <c r="R574" s="16"/>
      <c r="S574" s="16"/>
      <c r="T574" s="16"/>
      <c r="U574" s="16"/>
    </row>
    <row r="575" spans="18:21" ht="15">
      <c r="R575" s="16"/>
      <c r="S575" s="16"/>
      <c r="T575" s="16"/>
      <c r="U575" s="16"/>
    </row>
    <row r="576" spans="18:21" ht="15">
      <c r="R576" s="16"/>
      <c r="S576" s="16"/>
      <c r="T576" s="16"/>
      <c r="U576" s="16"/>
    </row>
    <row r="577" spans="18:21" ht="15">
      <c r="R577" s="16"/>
      <c r="S577" s="16"/>
      <c r="T577" s="16"/>
      <c r="U577" s="16"/>
    </row>
    <row r="578" spans="18:21" ht="15">
      <c r="R578" s="16"/>
      <c r="S578" s="16"/>
      <c r="T578" s="16"/>
      <c r="U578" s="16"/>
    </row>
    <row r="579" spans="18:21" ht="15">
      <c r="R579" s="16"/>
      <c r="S579" s="16"/>
      <c r="T579" s="16"/>
      <c r="U579" s="16"/>
    </row>
    <row r="580" spans="18:21" ht="15">
      <c r="R580" s="16"/>
      <c r="S580" s="16"/>
      <c r="T580" s="16"/>
      <c r="U580" s="16"/>
    </row>
    <row r="581" spans="18:21" ht="15">
      <c r="R581" s="16"/>
      <c r="S581" s="16"/>
      <c r="T581" s="16"/>
      <c r="U581" s="16"/>
    </row>
    <row r="582" spans="18:21" ht="15">
      <c r="R582" s="16"/>
      <c r="S582" s="16"/>
      <c r="T582" s="16"/>
      <c r="U582" s="16"/>
    </row>
    <row r="583" spans="18:21" ht="15">
      <c r="R583" s="16"/>
      <c r="S583" s="16"/>
      <c r="T583" s="16"/>
      <c r="U583" s="16"/>
    </row>
    <row r="584" spans="18:21" ht="15">
      <c r="R584" s="16"/>
      <c r="S584" s="16"/>
      <c r="T584" s="16"/>
      <c r="U584" s="16"/>
    </row>
    <row r="585" spans="18:21" ht="15">
      <c r="R585" s="16"/>
      <c r="S585" s="16"/>
      <c r="T585" s="16"/>
      <c r="U585" s="16"/>
    </row>
    <row r="586" spans="18:21" ht="15">
      <c r="R586" s="16"/>
      <c r="S586" s="16"/>
      <c r="T586" s="16"/>
      <c r="U586" s="16"/>
    </row>
    <row r="587" spans="18:21" ht="15">
      <c r="R587" s="16"/>
      <c r="S587" s="16"/>
      <c r="T587" s="16"/>
      <c r="U587" s="16"/>
    </row>
    <row r="588" spans="18:21" ht="15">
      <c r="R588" s="16"/>
      <c r="S588" s="16"/>
      <c r="T588" s="16"/>
      <c r="U588" s="16"/>
    </row>
    <row r="589" spans="18:21" ht="15">
      <c r="R589" s="16"/>
      <c r="S589" s="16"/>
      <c r="T589" s="16"/>
      <c r="U589" s="16"/>
    </row>
    <row r="590" spans="18:21" ht="15">
      <c r="R590" s="16"/>
      <c r="S590" s="16"/>
      <c r="T590" s="16"/>
      <c r="U590" s="16"/>
    </row>
    <row r="591" spans="18:21" ht="15">
      <c r="R591" s="16"/>
      <c r="S591" s="16"/>
      <c r="T591" s="16"/>
      <c r="U591" s="16"/>
    </row>
    <row r="592" spans="18:21" ht="15">
      <c r="R592" s="16"/>
      <c r="S592" s="16"/>
      <c r="T592" s="16"/>
      <c r="U592" s="16"/>
    </row>
    <row r="593" spans="18:21" ht="15">
      <c r="R593" s="16"/>
      <c r="S593" s="16"/>
      <c r="T593" s="16"/>
      <c r="U593" s="16"/>
    </row>
    <row r="594" spans="18:21" ht="15">
      <c r="R594" s="16"/>
      <c r="S594" s="16"/>
      <c r="T594" s="16"/>
      <c r="U594" s="16"/>
    </row>
    <row r="595" spans="18:21" ht="15">
      <c r="R595" s="16"/>
      <c r="S595" s="16"/>
      <c r="T595" s="16"/>
      <c r="U595" s="16"/>
    </row>
    <row r="596" spans="18:21" ht="15">
      <c r="R596" s="16"/>
      <c r="S596" s="16"/>
      <c r="T596" s="16"/>
      <c r="U596" s="16"/>
    </row>
    <row r="597" spans="18:21" ht="15">
      <c r="R597" s="16"/>
      <c r="S597" s="16"/>
      <c r="T597" s="16"/>
      <c r="U597" s="16"/>
    </row>
    <row r="598" spans="18:21" ht="15">
      <c r="R598" s="16"/>
      <c r="S598" s="16"/>
      <c r="T598" s="16"/>
      <c r="U598" s="16"/>
    </row>
    <row r="599" spans="18:21" ht="15">
      <c r="R599" s="16"/>
      <c r="S599" s="16"/>
      <c r="T599" s="16"/>
      <c r="U599" s="16"/>
    </row>
    <row r="600" spans="18:21" ht="15">
      <c r="R600" s="16"/>
      <c r="S600" s="16"/>
      <c r="T600" s="16"/>
      <c r="U600" s="16"/>
    </row>
    <row r="601" spans="18:21" ht="15">
      <c r="R601" s="16"/>
      <c r="S601" s="16"/>
      <c r="T601" s="16"/>
      <c r="U601" s="16"/>
    </row>
    <row r="602" spans="18:21" ht="15">
      <c r="R602" s="16"/>
      <c r="S602" s="16"/>
      <c r="T602" s="16"/>
      <c r="U602" s="16"/>
    </row>
    <row r="603" spans="18:21" ht="15">
      <c r="R603" s="16"/>
      <c r="S603" s="16"/>
      <c r="T603" s="16"/>
      <c r="U603" s="16"/>
    </row>
    <row r="604" spans="18:21" ht="15">
      <c r="R604" s="16"/>
      <c r="S604" s="16"/>
      <c r="T604" s="16"/>
      <c r="U604" s="16"/>
    </row>
    <row r="605" spans="18:21" ht="15">
      <c r="R605" s="16"/>
      <c r="S605" s="16"/>
      <c r="T605" s="16"/>
      <c r="U605" s="16"/>
    </row>
    <row r="606" spans="18:21" ht="15">
      <c r="R606" s="16"/>
      <c r="S606" s="16"/>
      <c r="T606" s="16"/>
      <c r="U606" s="16"/>
    </row>
    <row r="607" spans="18:21" ht="15">
      <c r="R607" s="16"/>
      <c r="S607" s="16"/>
      <c r="T607" s="16"/>
      <c r="U607" s="16"/>
    </row>
    <row r="608" spans="18:21" ht="15">
      <c r="R608" s="16"/>
      <c r="S608" s="16"/>
      <c r="T608" s="16"/>
      <c r="U608" s="16"/>
    </row>
    <row r="609" spans="18:21" ht="15">
      <c r="R609" s="16"/>
      <c r="S609" s="16"/>
      <c r="T609" s="16"/>
      <c r="U609" s="16"/>
    </row>
    <row r="610" spans="18:21" ht="15">
      <c r="R610" s="16"/>
      <c r="S610" s="16"/>
      <c r="T610" s="16"/>
      <c r="U610" s="16"/>
    </row>
    <row r="611" spans="18:21" ht="15">
      <c r="R611" s="16"/>
      <c r="S611" s="16"/>
      <c r="T611" s="16"/>
      <c r="U611" s="16"/>
    </row>
    <row r="612" spans="18:21" ht="15">
      <c r="R612" s="16"/>
      <c r="S612" s="16"/>
      <c r="T612" s="16"/>
      <c r="U612" s="16"/>
    </row>
    <row r="613" spans="18:21" ht="15">
      <c r="R613" s="16"/>
      <c r="S613" s="16"/>
      <c r="T613" s="16"/>
      <c r="U613" s="16"/>
    </row>
    <row r="614" spans="18:21" ht="15">
      <c r="R614" s="16"/>
      <c r="S614" s="16"/>
      <c r="T614" s="16"/>
      <c r="U614" s="16"/>
    </row>
    <row r="615" spans="18:21" ht="15">
      <c r="R615" s="16"/>
      <c r="S615" s="16"/>
      <c r="T615" s="16"/>
      <c r="U615" s="16"/>
    </row>
    <row r="616" spans="18:21" ht="15">
      <c r="R616" s="16"/>
      <c r="S616" s="16"/>
      <c r="T616" s="16"/>
      <c r="U616" s="16"/>
    </row>
    <row r="617" spans="18:21" ht="15">
      <c r="R617" s="16"/>
      <c r="S617" s="16"/>
      <c r="T617" s="16"/>
      <c r="U617" s="16"/>
    </row>
    <row r="618" spans="18:21" ht="15">
      <c r="R618" s="16"/>
      <c r="S618" s="16"/>
      <c r="T618" s="16"/>
      <c r="U618" s="16"/>
    </row>
    <row r="619" spans="18:21" ht="15">
      <c r="R619" s="16"/>
      <c r="S619" s="16"/>
      <c r="T619" s="16"/>
      <c r="U619" s="16"/>
    </row>
    <row r="620" spans="18:21" ht="15">
      <c r="R620" s="16"/>
      <c r="S620" s="16"/>
      <c r="T620" s="16"/>
      <c r="U620" s="16"/>
    </row>
    <row r="621" spans="18:21" ht="15">
      <c r="R621" s="16"/>
      <c r="S621" s="16"/>
      <c r="T621" s="16"/>
      <c r="U621" s="16"/>
    </row>
    <row r="622" spans="18:21" ht="15">
      <c r="R622" s="16"/>
      <c r="S622" s="16"/>
      <c r="T622" s="16"/>
      <c r="U622" s="16"/>
    </row>
    <row r="623" spans="18:21" ht="15">
      <c r="R623" s="16"/>
      <c r="S623" s="16"/>
      <c r="T623" s="16"/>
      <c r="U623" s="16"/>
    </row>
    <row r="624" spans="18:21" ht="15">
      <c r="R624" s="16"/>
      <c r="S624" s="16"/>
      <c r="T624" s="16"/>
      <c r="U624" s="16"/>
    </row>
    <row r="625" spans="18:21" ht="15">
      <c r="R625" s="16"/>
      <c r="S625" s="16"/>
      <c r="T625" s="16"/>
      <c r="U625" s="16"/>
    </row>
    <row r="626" spans="18:21" ht="15">
      <c r="R626" s="16"/>
      <c r="S626" s="16"/>
      <c r="T626" s="16"/>
      <c r="U626" s="16"/>
    </row>
    <row r="627" spans="18:21" ht="15">
      <c r="R627" s="16"/>
      <c r="S627" s="16"/>
      <c r="T627" s="16"/>
      <c r="U627" s="16"/>
    </row>
    <row r="628" spans="18:21" ht="15">
      <c r="R628" s="16"/>
      <c r="S628" s="16"/>
      <c r="T628" s="16"/>
      <c r="U628" s="16"/>
    </row>
    <row r="629" spans="18:21" ht="15">
      <c r="R629" s="16"/>
      <c r="S629" s="16"/>
      <c r="T629" s="16"/>
      <c r="U629" s="16"/>
    </row>
    <row r="630" spans="18:21" ht="15">
      <c r="R630" s="16"/>
      <c r="S630" s="16"/>
      <c r="T630" s="16"/>
      <c r="U630" s="16"/>
    </row>
    <row r="631" spans="18:21" ht="15">
      <c r="R631" s="16"/>
      <c r="S631" s="16"/>
      <c r="T631" s="16"/>
      <c r="U631" s="16"/>
    </row>
    <row r="632" spans="18:21" ht="15">
      <c r="R632" s="16"/>
      <c r="S632" s="16"/>
      <c r="T632" s="16"/>
      <c r="U632" s="16"/>
    </row>
    <row r="633" spans="18:21" ht="15">
      <c r="R633" s="16"/>
      <c r="S633" s="16"/>
      <c r="T633" s="16"/>
      <c r="U633" s="16"/>
    </row>
    <row r="634" spans="18:21" ht="15">
      <c r="R634" s="16"/>
      <c r="S634" s="16"/>
      <c r="T634" s="16"/>
      <c r="U634" s="16"/>
    </row>
    <row r="635" spans="18:21" ht="15">
      <c r="R635" s="16"/>
      <c r="S635" s="16"/>
      <c r="T635" s="16"/>
      <c r="U635" s="16"/>
    </row>
    <row r="636" spans="18:21" ht="15">
      <c r="R636" s="16"/>
      <c r="S636" s="16"/>
      <c r="T636" s="16"/>
      <c r="U636" s="16"/>
    </row>
    <row r="637" spans="18:21" ht="15">
      <c r="R637" s="16"/>
      <c r="S637" s="16"/>
      <c r="T637" s="16"/>
      <c r="U637" s="16"/>
    </row>
    <row r="638" spans="18:21" ht="15">
      <c r="R638" s="16"/>
      <c r="S638" s="16"/>
      <c r="T638" s="16"/>
      <c r="U638" s="16"/>
    </row>
    <row r="639" spans="18:21" ht="15">
      <c r="R639" s="16"/>
      <c r="S639" s="16"/>
      <c r="T639" s="16"/>
      <c r="U639" s="16"/>
    </row>
    <row r="640" spans="18:21" ht="15">
      <c r="R640" s="16"/>
      <c r="S640" s="16"/>
      <c r="T640" s="16"/>
      <c r="U640" s="16"/>
    </row>
    <row r="641" spans="18:21" ht="15">
      <c r="R641" s="16"/>
      <c r="S641" s="16"/>
      <c r="T641" s="16"/>
      <c r="U641" s="16"/>
    </row>
    <row r="642" spans="18:21" ht="15">
      <c r="R642" s="16"/>
      <c r="S642" s="16"/>
      <c r="T642" s="16"/>
      <c r="U642" s="16"/>
    </row>
    <row r="643" spans="18:21" ht="15">
      <c r="R643" s="16"/>
      <c r="S643" s="16"/>
      <c r="T643" s="16"/>
      <c r="U643" s="16"/>
    </row>
    <row r="644" spans="18:21" ht="15">
      <c r="R644" s="16"/>
      <c r="S644" s="16"/>
      <c r="T644" s="16"/>
      <c r="U644" s="16"/>
    </row>
    <row r="645" spans="18:21" ht="15">
      <c r="R645" s="16"/>
      <c r="S645" s="16"/>
      <c r="T645" s="16"/>
      <c r="U645" s="16"/>
    </row>
    <row r="646" spans="18:21" ht="15">
      <c r="R646" s="16"/>
      <c r="S646" s="16"/>
      <c r="T646" s="16"/>
      <c r="U646" s="16"/>
    </row>
    <row r="647" spans="18:21" ht="15">
      <c r="R647" s="16"/>
      <c r="S647" s="16"/>
      <c r="T647" s="16"/>
      <c r="U647" s="16"/>
    </row>
    <row r="648" spans="18:21" ht="15">
      <c r="R648" s="16"/>
      <c r="S648" s="16"/>
      <c r="T648" s="16"/>
      <c r="U648" s="16"/>
    </row>
    <row r="649" spans="18:21" ht="15">
      <c r="R649" s="16"/>
      <c r="S649" s="16"/>
      <c r="T649" s="16"/>
      <c r="U649" s="16"/>
    </row>
    <row r="650" spans="18:21" ht="15">
      <c r="R650" s="16"/>
      <c r="S650" s="16"/>
      <c r="T650" s="16"/>
      <c r="U650" s="16"/>
    </row>
    <row r="651" spans="18:21" ht="15">
      <c r="R651" s="16"/>
      <c r="S651" s="16"/>
      <c r="T651" s="16"/>
      <c r="U651" s="16"/>
    </row>
    <row r="652" spans="18:21" ht="15">
      <c r="R652" s="16"/>
      <c r="S652" s="16"/>
      <c r="T652" s="16"/>
      <c r="U652" s="16"/>
    </row>
    <row r="653" spans="18:21" ht="15">
      <c r="R653" s="16"/>
      <c r="S653" s="16"/>
      <c r="T653" s="16"/>
      <c r="U653" s="16"/>
    </row>
    <row r="654" spans="18:21" ht="15">
      <c r="R654" s="16"/>
      <c r="S654" s="16"/>
      <c r="T654" s="16"/>
      <c r="U654" s="16"/>
    </row>
    <row r="655" spans="18:21" ht="15">
      <c r="R655" s="16"/>
      <c r="S655" s="16"/>
      <c r="T655" s="16"/>
      <c r="U655" s="16"/>
    </row>
    <row r="656" spans="18:21" ht="15">
      <c r="R656" s="16"/>
      <c r="S656" s="16"/>
      <c r="T656" s="16"/>
      <c r="U656" s="16"/>
    </row>
    <row r="657" spans="18:21" ht="15">
      <c r="R657" s="16"/>
      <c r="S657" s="16"/>
      <c r="T657" s="16"/>
      <c r="U657" s="16"/>
    </row>
    <row r="658" spans="18:21" ht="15">
      <c r="R658" s="16"/>
      <c r="S658" s="16"/>
      <c r="T658" s="16"/>
      <c r="U658" s="16"/>
    </row>
    <row r="659" spans="18:21" ht="15">
      <c r="R659" s="16"/>
      <c r="S659" s="16"/>
      <c r="T659" s="16"/>
      <c r="U659" s="16"/>
    </row>
    <row r="660" spans="18:21" ht="15">
      <c r="R660" s="16"/>
      <c r="S660" s="16"/>
      <c r="T660" s="16"/>
      <c r="U660" s="16"/>
    </row>
    <row r="661" spans="18:21" ht="15">
      <c r="R661" s="16"/>
      <c r="S661" s="16"/>
      <c r="T661" s="16"/>
      <c r="U661" s="16"/>
    </row>
    <row r="662" spans="18:21" ht="15">
      <c r="R662" s="16"/>
      <c r="S662" s="16"/>
      <c r="T662" s="16"/>
      <c r="U662" s="16"/>
    </row>
    <row r="663" spans="18:21" ht="15">
      <c r="R663" s="16"/>
      <c r="S663" s="16"/>
      <c r="T663" s="16"/>
      <c r="U663" s="16"/>
    </row>
    <row r="664" spans="18:21" ht="15">
      <c r="R664" s="16"/>
      <c r="S664" s="16"/>
      <c r="T664" s="16"/>
      <c r="U664" s="16"/>
    </row>
    <row r="665" spans="18:21" ht="15">
      <c r="R665" s="16"/>
      <c r="S665" s="16"/>
      <c r="T665" s="16"/>
      <c r="U665" s="16"/>
    </row>
    <row r="666" spans="18:21" ht="15">
      <c r="R666" s="16"/>
      <c r="S666" s="16"/>
      <c r="T666" s="16"/>
      <c r="U666" s="16"/>
    </row>
    <row r="667" spans="18:21" ht="15">
      <c r="R667" s="16"/>
      <c r="S667" s="16"/>
      <c r="T667" s="16"/>
      <c r="U667" s="16"/>
    </row>
    <row r="668" spans="18:21" ht="15">
      <c r="R668" s="16"/>
      <c r="S668" s="16"/>
      <c r="T668" s="16"/>
      <c r="U668" s="16"/>
    </row>
    <row r="669" spans="18:21" ht="15">
      <c r="R669" s="16"/>
      <c r="S669" s="16"/>
      <c r="T669" s="16"/>
      <c r="U669" s="16"/>
    </row>
    <row r="670" spans="18:21" ht="15">
      <c r="R670" s="16"/>
      <c r="S670" s="16"/>
      <c r="T670" s="16"/>
      <c r="U670" s="16"/>
    </row>
    <row r="671" spans="18:21" ht="15">
      <c r="R671" s="16"/>
      <c r="S671" s="16"/>
      <c r="T671" s="16"/>
      <c r="U671" s="16"/>
    </row>
    <row r="672" spans="18:21" ht="15">
      <c r="R672" s="16"/>
      <c r="S672" s="16"/>
      <c r="T672" s="16"/>
      <c r="U672" s="16"/>
    </row>
    <row r="673" spans="18:21" ht="15">
      <c r="R673" s="16"/>
      <c r="S673" s="16"/>
      <c r="T673" s="16"/>
      <c r="U673" s="16"/>
    </row>
    <row r="674" spans="18:21" ht="15">
      <c r="R674" s="16"/>
      <c r="S674" s="16"/>
      <c r="T674" s="16"/>
      <c r="U674" s="16"/>
    </row>
    <row r="675" spans="18:21" ht="15">
      <c r="R675" s="16"/>
      <c r="S675" s="16"/>
      <c r="T675" s="16"/>
      <c r="U675" s="16"/>
    </row>
    <row r="676" spans="18:21" ht="15">
      <c r="R676" s="16"/>
      <c r="S676" s="16"/>
      <c r="T676" s="16"/>
      <c r="U676" s="16"/>
    </row>
    <row r="677" spans="18:21" ht="15">
      <c r="R677" s="16"/>
      <c r="S677" s="16"/>
      <c r="T677" s="16"/>
      <c r="U677" s="16"/>
    </row>
    <row r="678" spans="18:21" ht="15">
      <c r="R678" s="16"/>
      <c r="S678" s="16"/>
      <c r="T678" s="16"/>
      <c r="U678" s="16"/>
    </row>
    <row r="679" spans="18:21" ht="15">
      <c r="R679" s="16"/>
      <c r="S679" s="16"/>
      <c r="T679" s="16"/>
      <c r="U679" s="16"/>
    </row>
    <row r="680" spans="18:21" ht="15">
      <c r="R680" s="16"/>
      <c r="S680" s="16"/>
      <c r="T680" s="16"/>
      <c r="U680" s="16"/>
    </row>
    <row r="681" spans="18:21" ht="15">
      <c r="R681" s="16"/>
      <c r="S681" s="16"/>
      <c r="T681" s="16"/>
      <c r="U681" s="16"/>
    </row>
    <row r="682" spans="18:21" ht="15">
      <c r="R682" s="16"/>
      <c r="S682" s="16"/>
      <c r="T682" s="16"/>
      <c r="U682" s="16"/>
    </row>
    <row r="683" spans="18:21" ht="15">
      <c r="R683" s="16"/>
      <c r="S683" s="16"/>
      <c r="T683" s="16"/>
      <c r="U683" s="16"/>
    </row>
    <row r="684" spans="18:21" ht="15">
      <c r="R684" s="16"/>
      <c r="S684" s="16"/>
      <c r="T684" s="16"/>
      <c r="U684" s="16"/>
    </row>
    <row r="685" spans="18:21" ht="15">
      <c r="R685" s="16"/>
      <c r="S685" s="16"/>
      <c r="T685" s="16"/>
      <c r="U685" s="16"/>
    </row>
    <row r="686" spans="18:21" ht="15">
      <c r="R686" s="16"/>
      <c r="S686" s="16"/>
      <c r="T686" s="16"/>
      <c r="U686" s="16"/>
    </row>
    <row r="687" spans="18:21" ht="15">
      <c r="R687" s="16"/>
      <c r="S687" s="16"/>
      <c r="T687" s="16"/>
      <c r="U687" s="16"/>
    </row>
    <row r="688" spans="18:21" ht="15">
      <c r="R688" s="16"/>
      <c r="S688" s="16"/>
      <c r="T688" s="16"/>
      <c r="U688" s="16"/>
    </row>
    <row r="689" spans="18:21" ht="15">
      <c r="R689" s="16"/>
      <c r="S689" s="16"/>
      <c r="T689" s="16"/>
      <c r="U689" s="16"/>
    </row>
    <row r="690" spans="18:21" ht="15">
      <c r="R690" s="16"/>
      <c r="S690" s="16"/>
      <c r="T690" s="16"/>
      <c r="U690" s="16"/>
    </row>
    <row r="691" spans="18:21" ht="15">
      <c r="R691" s="16"/>
      <c r="S691" s="16"/>
      <c r="T691" s="16"/>
      <c r="U691" s="16"/>
    </row>
    <row r="692" spans="18:21" ht="15">
      <c r="R692" s="16"/>
      <c r="S692" s="16"/>
      <c r="T692" s="16"/>
      <c r="U692" s="16"/>
    </row>
    <row r="693" spans="18:21" ht="15">
      <c r="R693" s="16"/>
      <c r="S693" s="16"/>
      <c r="T693" s="16"/>
      <c r="U693" s="16"/>
    </row>
    <row r="694" spans="18:21" ht="15">
      <c r="R694" s="16"/>
      <c r="S694" s="16"/>
      <c r="T694" s="16"/>
      <c r="U694" s="16"/>
    </row>
    <row r="695" spans="18:21" ht="15">
      <c r="R695" s="16"/>
      <c r="S695" s="16"/>
      <c r="T695" s="16"/>
      <c r="U695" s="16"/>
    </row>
    <row r="696" spans="18:21" ht="15">
      <c r="R696" s="16"/>
      <c r="S696" s="16"/>
      <c r="T696" s="16"/>
      <c r="U696" s="16"/>
    </row>
    <row r="697" spans="18:21" ht="15">
      <c r="R697" s="16"/>
      <c r="S697" s="16"/>
      <c r="T697" s="16"/>
      <c r="U697" s="16"/>
    </row>
    <row r="698" spans="18:21" ht="15">
      <c r="R698" s="16"/>
      <c r="S698" s="16"/>
      <c r="T698" s="16"/>
      <c r="U698" s="16"/>
    </row>
    <row r="699" spans="18:21" ht="15">
      <c r="R699" s="16"/>
      <c r="S699" s="16"/>
      <c r="T699" s="16"/>
      <c r="U699" s="16"/>
    </row>
    <row r="700" spans="18:21" ht="15">
      <c r="R700" s="16"/>
      <c r="S700" s="16"/>
      <c r="T700" s="16"/>
      <c r="U700" s="16"/>
    </row>
    <row r="701" spans="18:21" ht="15">
      <c r="R701" s="16"/>
      <c r="S701" s="16"/>
      <c r="T701" s="16"/>
      <c r="U701" s="16"/>
    </row>
    <row r="702" spans="18:21" ht="15">
      <c r="R702" s="16"/>
      <c r="S702" s="16"/>
      <c r="T702" s="16"/>
      <c r="U702" s="16"/>
    </row>
    <row r="703" spans="18:21" ht="15">
      <c r="R703" s="16"/>
      <c r="S703" s="16"/>
      <c r="T703" s="16"/>
      <c r="U703" s="16"/>
    </row>
    <row r="704" spans="18:21" ht="15">
      <c r="R704" s="16"/>
      <c r="S704" s="16"/>
      <c r="T704" s="16"/>
      <c r="U704" s="16"/>
    </row>
    <row r="705" spans="18:21" ht="15">
      <c r="R705" s="16"/>
      <c r="S705" s="16"/>
      <c r="T705" s="16"/>
      <c r="U705" s="16"/>
    </row>
    <row r="706" spans="18:21" ht="15">
      <c r="R706" s="16"/>
      <c r="S706" s="16"/>
      <c r="T706" s="16"/>
      <c r="U706" s="16"/>
    </row>
    <row r="707" spans="18:21" ht="15">
      <c r="R707" s="16"/>
      <c r="S707" s="16"/>
      <c r="T707" s="16"/>
      <c r="U707" s="16"/>
    </row>
    <row r="708" spans="18:21" ht="15">
      <c r="R708" s="16"/>
      <c r="S708" s="16"/>
      <c r="T708" s="16"/>
      <c r="U708" s="16"/>
    </row>
    <row r="709" spans="18:21" ht="15">
      <c r="R709" s="16"/>
      <c r="S709" s="16"/>
      <c r="T709" s="16"/>
      <c r="U709" s="16"/>
    </row>
    <row r="710" spans="18:21" ht="15">
      <c r="R710" s="16"/>
      <c r="S710" s="16"/>
      <c r="T710" s="16"/>
      <c r="U710" s="16"/>
    </row>
    <row r="711" spans="18:21" ht="15">
      <c r="R711" s="16"/>
      <c r="S711" s="16"/>
      <c r="T711" s="16"/>
      <c r="U711" s="16"/>
    </row>
    <row r="712" spans="18:21" ht="15">
      <c r="R712" s="16"/>
      <c r="S712" s="16"/>
      <c r="T712" s="16"/>
      <c r="U712" s="16"/>
    </row>
    <row r="713" spans="18:21" ht="15">
      <c r="R713" s="16"/>
      <c r="S713" s="16"/>
      <c r="T713" s="16"/>
      <c r="U713" s="16"/>
    </row>
    <row r="714" spans="18:21" ht="15">
      <c r="R714" s="16"/>
      <c r="S714" s="16"/>
      <c r="T714" s="16"/>
      <c r="U714" s="16"/>
    </row>
    <row r="715" spans="18:21" ht="15">
      <c r="R715" s="16"/>
      <c r="S715" s="16"/>
      <c r="T715" s="16"/>
      <c r="U715" s="16"/>
    </row>
    <row r="716" spans="18:21" ht="15">
      <c r="R716" s="16"/>
      <c r="S716" s="16"/>
      <c r="T716" s="16"/>
      <c r="U716" s="16"/>
    </row>
    <row r="717" spans="18:21" ht="15">
      <c r="R717" s="16"/>
      <c r="S717" s="16"/>
      <c r="T717" s="16"/>
      <c r="U717" s="16"/>
    </row>
    <row r="718" spans="18:21" ht="15">
      <c r="R718" s="16"/>
      <c r="S718" s="16"/>
      <c r="T718" s="16"/>
      <c r="U718" s="16"/>
    </row>
    <row r="719" spans="18:21" ht="15">
      <c r="R719" s="16"/>
      <c r="S719" s="16"/>
      <c r="T719" s="16"/>
      <c r="U719" s="16"/>
    </row>
    <row r="720" spans="18:21" ht="15">
      <c r="R720" s="16"/>
      <c r="S720" s="16"/>
      <c r="T720" s="16"/>
      <c r="U720" s="16"/>
    </row>
    <row r="721" spans="18:21" ht="15">
      <c r="R721" s="16"/>
      <c r="S721" s="16"/>
      <c r="T721" s="16"/>
      <c r="U721" s="16"/>
    </row>
    <row r="722" spans="18:21" ht="15">
      <c r="R722" s="16"/>
      <c r="S722" s="16"/>
      <c r="T722" s="16"/>
      <c r="U722" s="16"/>
    </row>
    <row r="723" spans="18:21" ht="15">
      <c r="R723" s="16"/>
      <c r="S723" s="16"/>
      <c r="T723" s="16"/>
      <c r="U723" s="16"/>
    </row>
    <row r="724" spans="18:21" ht="15">
      <c r="R724" s="16"/>
      <c r="S724" s="16"/>
      <c r="T724" s="16"/>
      <c r="U724" s="16"/>
    </row>
    <row r="725" spans="18:21" ht="15">
      <c r="R725" s="16"/>
      <c r="S725" s="16"/>
      <c r="T725" s="16"/>
      <c r="U725" s="16"/>
    </row>
    <row r="726" spans="18:21" ht="15">
      <c r="R726" s="16"/>
      <c r="S726" s="16"/>
      <c r="T726" s="16"/>
      <c r="U726" s="16"/>
    </row>
    <row r="727" spans="18:21" ht="15">
      <c r="R727" s="16"/>
      <c r="S727" s="16"/>
      <c r="T727" s="16"/>
      <c r="U727" s="16"/>
    </row>
    <row r="728" spans="18:21" ht="15">
      <c r="R728" s="16"/>
      <c r="S728" s="16"/>
      <c r="T728" s="16"/>
      <c r="U728" s="16"/>
    </row>
    <row r="729" spans="18:21" ht="15">
      <c r="R729" s="16"/>
      <c r="S729" s="16"/>
      <c r="T729" s="16"/>
      <c r="U729" s="16"/>
    </row>
    <row r="730" spans="18:21" ht="15">
      <c r="R730" s="16"/>
      <c r="S730" s="16"/>
      <c r="T730" s="16"/>
      <c r="U730" s="16"/>
    </row>
    <row r="731" spans="18:21" ht="15">
      <c r="R731" s="16"/>
      <c r="S731" s="16"/>
      <c r="T731" s="16"/>
      <c r="U731" s="16"/>
    </row>
    <row r="732" spans="18:21" ht="15">
      <c r="R732" s="16"/>
      <c r="S732" s="16"/>
      <c r="T732" s="16"/>
      <c r="U732" s="16"/>
    </row>
    <row r="733" spans="18:21" ht="15">
      <c r="R733" s="16"/>
      <c r="S733" s="16"/>
      <c r="T733" s="16"/>
      <c r="U733" s="16"/>
    </row>
    <row r="734" spans="18:21" ht="15">
      <c r="R734" s="16"/>
      <c r="S734" s="16"/>
      <c r="T734" s="16"/>
      <c r="U734" s="16"/>
    </row>
    <row r="735" spans="18:21" ht="15">
      <c r="R735" s="16"/>
      <c r="S735" s="16"/>
      <c r="T735" s="16"/>
      <c r="U735" s="16"/>
    </row>
    <row r="736" spans="18:21" ht="15">
      <c r="R736" s="16"/>
      <c r="S736" s="16"/>
      <c r="T736" s="16"/>
      <c r="U736" s="16"/>
    </row>
    <row r="737" spans="18:21" ht="15">
      <c r="R737" s="16"/>
      <c r="S737" s="16"/>
      <c r="T737" s="16"/>
      <c r="U737" s="16"/>
    </row>
    <row r="738" spans="18:21" ht="15">
      <c r="R738" s="16"/>
      <c r="S738" s="16"/>
      <c r="T738" s="16"/>
      <c r="U738" s="16"/>
    </row>
    <row r="739" spans="18:21" ht="15">
      <c r="R739" s="16"/>
      <c r="S739" s="16"/>
      <c r="T739" s="16"/>
      <c r="U739" s="16"/>
    </row>
    <row r="740" spans="18:21" ht="15">
      <c r="R740" s="16"/>
      <c r="S740" s="16"/>
      <c r="T740" s="16"/>
      <c r="U740" s="16"/>
    </row>
    <row r="741" spans="18:21" ht="15">
      <c r="R741" s="16"/>
      <c r="S741" s="16"/>
      <c r="T741" s="16"/>
      <c r="U741" s="16"/>
    </row>
    <row r="742" spans="18:21" ht="15">
      <c r="R742" s="16"/>
      <c r="S742" s="16"/>
      <c r="T742" s="16"/>
      <c r="U742" s="16"/>
    </row>
    <row r="743" spans="18:21" ht="15">
      <c r="R743" s="16"/>
      <c r="S743" s="16"/>
      <c r="T743" s="16"/>
      <c r="U743" s="16"/>
    </row>
    <row r="744" spans="18:21" ht="15">
      <c r="R744" s="16"/>
      <c r="S744" s="16"/>
      <c r="T744" s="16"/>
      <c r="U744" s="16"/>
    </row>
    <row r="745" spans="18:21" ht="15">
      <c r="R745" s="16"/>
      <c r="S745" s="16"/>
      <c r="T745" s="16"/>
      <c r="U745" s="16"/>
    </row>
    <row r="746" spans="18:21" ht="15">
      <c r="R746" s="16"/>
      <c r="S746" s="16"/>
      <c r="T746" s="16"/>
      <c r="U746" s="16"/>
    </row>
    <row r="747" spans="18:21" ht="15">
      <c r="R747" s="16"/>
      <c r="S747" s="16"/>
      <c r="T747" s="16"/>
      <c r="U747" s="16"/>
    </row>
    <row r="748" spans="18:21" ht="15">
      <c r="R748" s="16"/>
      <c r="S748" s="16"/>
      <c r="T748" s="16"/>
      <c r="U748" s="16"/>
    </row>
    <row r="749" spans="18:21" ht="15">
      <c r="R749" s="16"/>
      <c r="S749" s="16"/>
      <c r="T749" s="16"/>
      <c r="U749" s="16"/>
    </row>
    <row r="750" spans="18:21" ht="15">
      <c r="R750" s="16"/>
      <c r="S750" s="16"/>
      <c r="T750" s="16"/>
      <c r="U750" s="16"/>
    </row>
    <row r="751" spans="18:21" ht="15">
      <c r="R751" s="16"/>
      <c r="S751" s="16"/>
      <c r="T751" s="16"/>
      <c r="U751" s="16"/>
    </row>
    <row r="752" spans="18:21" ht="15">
      <c r="R752" s="16"/>
      <c r="S752" s="16"/>
      <c r="T752" s="16"/>
      <c r="U752" s="16"/>
    </row>
    <row r="753" spans="18:21" ht="15">
      <c r="R753" s="16"/>
      <c r="S753" s="16"/>
      <c r="T753" s="16"/>
      <c r="U753" s="16"/>
    </row>
    <row r="754" spans="18:21" ht="15">
      <c r="R754" s="16"/>
      <c r="S754" s="16"/>
      <c r="T754" s="16"/>
      <c r="U754" s="16"/>
    </row>
  </sheetData>
  <mergeCells count="32">
    <mergeCell ref="C8:D12"/>
    <mergeCell ref="D21:E24"/>
    <mergeCell ref="D13:D16"/>
    <mergeCell ref="C17:D20"/>
    <mergeCell ref="D27:D28"/>
    <mergeCell ref="D3:H5"/>
    <mergeCell ref="B3:B4"/>
    <mergeCell ref="B6:B7"/>
    <mergeCell ref="B9:B10"/>
    <mergeCell ref="B12:B13"/>
    <mergeCell ref="B15:B16"/>
    <mergeCell ref="B19:B20"/>
    <mergeCell ref="B22:B23"/>
    <mergeCell ref="B25:B26"/>
    <mergeCell ref="K25:K26"/>
    <mergeCell ref="E7:H8"/>
    <mergeCell ref="F11:I12"/>
    <mergeCell ref="F16:I17"/>
    <mergeCell ref="F20:I21"/>
    <mergeCell ref="I9:J9"/>
    <mergeCell ref="F26:H28"/>
    <mergeCell ref="I2:J8"/>
    <mergeCell ref="B28:B30"/>
    <mergeCell ref="K28:K30"/>
    <mergeCell ref="K3:K4"/>
    <mergeCell ref="K6:K7"/>
    <mergeCell ref="K9:K10"/>
    <mergeCell ref="K12:K13"/>
    <mergeCell ref="K15:K16"/>
    <mergeCell ref="K19:K20"/>
    <mergeCell ref="K22:K23"/>
    <mergeCell ref="C25:D25"/>
  </mergeCells>
  <conditionalFormatting sqref="D27:D29">
    <cfRule type="cellIs" priority="1" dxfId="0" operator="equal" stopIfTrue="1">
      <formula>"FAUX"</formula>
    </cfRule>
    <cfRule type="cellIs" priority="2" dxfId="1" operator="equal" stopIfTrue="1">
      <formula>"JUSTE"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N39"/>
  <sheetViews>
    <sheetView showGridLines="0" showRowColHeaders="0" workbookViewId="0" topLeftCell="A1">
      <selection activeCell="O29" sqref="O29"/>
    </sheetView>
  </sheetViews>
  <sheetFormatPr defaultColWidth="11.5546875" defaultRowHeight="15"/>
  <cols>
    <col min="1" max="12" width="6.6640625" style="0" customWidth="1"/>
  </cols>
  <sheetData>
    <row r="2" spans="1:12" ht="15">
      <c r="A2" s="1"/>
      <c r="B2" s="90" t="s">
        <v>1</v>
      </c>
      <c r="C2" s="90" t="s">
        <v>2</v>
      </c>
      <c r="D2" s="90" t="s">
        <v>3</v>
      </c>
      <c r="E2" s="90" t="s">
        <v>4</v>
      </c>
      <c r="F2" s="90" t="s">
        <v>5</v>
      </c>
      <c r="G2" s="90"/>
      <c r="H2" s="90" t="s">
        <v>0</v>
      </c>
      <c r="I2" s="90" t="s">
        <v>2</v>
      </c>
      <c r="J2" s="90" t="s">
        <v>6</v>
      </c>
      <c r="K2" s="90" t="s">
        <v>7</v>
      </c>
      <c r="L2" s="90"/>
    </row>
    <row r="3" spans="1:12" ht="15">
      <c r="A3" s="1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5" spans="3:12" ht="15">
      <c r="C5" s="100" t="s">
        <v>34</v>
      </c>
      <c r="D5" s="100"/>
      <c r="E5" s="100"/>
      <c r="F5" s="100"/>
      <c r="G5" s="100"/>
      <c r="H5" s="100"/>
      <c r="I5" s="100"/>
      <c r="J5" s="100"/>
      <c r="K5" s="100"/>
      <c r="L5" s="100"/>
    </row>
    <row r="6" spans="3:12" ht="15"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3:12" ht="15">
      <c r="C7" s="100" t="s">
        <v>35</v>
      </c>
      <c r="D7" s="100"/>
      <c r="E7" s="100"/>
      <c r="F7" s="100"/>
      <c r="G7" s="100"/>
      <c r="H7" s="100"/>
      <c r="I7" s="100"/>
      <c r="J7" s="100"/>
      <c r="K7" s="100"/>
      <c r="L7" s="100"/>
    </row>
    <row r="8" spans="3:12" ht="15"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3:12" ht="15">
      <c r="C9" s="100" t="s">
        <v>37</v>
      </c>
      <c r="D9" s="100"/>
      <c r="E9" s="100"/>
      <c r="F9" s="100"/>
      <c r="G9" s="100"/>
      <c r="H9" s="100"/>
      <c r="I9" s="100"/>
      <c r="J9" s="100"/>
      <c r="K9" s="100"/>
      <c r="L9" s="100"/>
    </row>
    <row r="10" spans="3:12" ht="15">
      <c r="C10" s="100"/>
      <c r="D10" s="100"/>
      <c r="E10" s="100"/>
      <c r="F10" s="100"/>
      <c r="G10" s="100"/>
      <c r="H10" s="100"/>
      <c r="I10" s="100"/>
      <c r="J10" s="100"/>
      <c r="K10" s="100"/>
      <c r="L10" s="100"/>
    </row>
    <row r="11" spans="3:12" ht="20.25"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4:11" ht="15">
      <c r="D12" s="99" t="s">
        <v>36</v>
      </c>
      <c r="E12" s="99"/>
      <c r="F12" s="99"/>
      <c r="G12" s="99"/>
      <c r="H12" s="99"/>
      <c r="I12" s="99"/>
      <c r="J12" s="99"/>
      <c r="K12" s="99"/>
    </row>
    <row r="13" spans="4:11" ht="15">
      <c r="D13" s="99"/>
      <c r="E13" s="99"/>
      <c r="F13" s="99"/>
      <c r="G13" s="99"/>
      <c r="H13" s="99"/>
      <c r="I13" s="99"/>
      <c r="J13" s="99"/>
      <c r="K13" s="99"/>
    </row>
    <row r="14" spans="4:11" ht="15">
      <c r="D14" s="99"/>
      <c r="E14" s="99"/>
      <c r="F14" s="99"/>
      <c r="G14" s="99"/>
      <c r="H14" s="99"/>
      <c r="I14" s="99"/>
      <c r="J14" s="99"/>
      <c r="K14" s="99"/>
    </row>
    <row r="15" spans="4:11" ht="15">
      <c r="D15" s="99"/>
      <c r="E15" s="99"/>
      <c r="F15" s="99"/>
      <c r="G15" s="99"/>
      <c r="H15" s="99"/>
      <c r="I15" s="99"/>
      <c r="J15" s="99"/>
      <c r="K15" s="99"/>
    </row>
    <row r="18" ht="15">
      <c r="E18" t="s">
        <v>91</v>
      </c>
    </row>
    <row r="19" spans="4:14" ht="15">
      <c r="D19" s="58" t="s">
        <v>81</v>
      </c>
      <c r="E19" s="60">
        <v>1</v>
      </c>
      <c r="F19" s="60">
        <v>2</v>
      </c>
      <c r="G19" s="60">
        <v>3</v>
      </c>
      <c r="H19" s="60">
        <v>4</v>
      </c>
      <c r="I19" s="60">
        <v>5</v>
      </c>
      <c r="J19" s="60">
        <v>6</v>
      </c>
      <c r="K19" s="60">
        <v>7</v>
      </c>
      <c r="L19" s="60">
        <v>8</v>
      </c>
      <c r="M19" s="60">
        <v>9</v>
      </c>
      <c r="N19" s="60">
        <v>10</v>
      </c>
    </row>
    <row r="20" spans="3:14" ht="15">
      <c r="C20">
        <v>1</v>
      </c>
      <c r="D20" s="62" t="str">
        <f>HLOOKUP('  Q U I Z  '!$C$35,$E$19:$N$23,2)</f>
        <v>Amaris</v>
      </c>
      <c r="E20" s="61" t="s">
        <v>29</v>
      </c>
      <c r="F20" s="61" t="s">
        <v>65</v>
      </c>
      <c r="G20" s="61" t="s">
        <v>69</v>
      </c>
      <c r="H20" s="61" t="s">
        <v>73</v>
      </c>
      <c r="I20" s="61" t="s">
        <v>77</v>
      </c>
      <c r="J20" s="61" t="s">
        <v>82</v>
      </c>
      <c r="K20" s="61" t="s">
        <v>87</v>
      </c>
      <c r="L20" s="61" t="s">
        <v>95</v>
      </c>
      <c r="M20" s="61" t="s">
        <v>101</v>
      </c>
      <c r="N20" s="61" t="s">
        <v>106</v>
      </c>
    </row>
    <row r="21" spans="3:14" ht="15">
      <c r="C21">
        <v>2</v>
      </c>
      <c r="D21" s="62" t="str">
        <f>HLOOKUP('  Q U I Z  '!$C$35,$E$19:$N$23,3)</f>
        <v>Basile</v>
      </c>
      <c r="E21" s="61" t="s">
        <v>30</v>
      </c>
      <c r="F21" s="61" t="s">
        <v>68</v>
      </c>
      <c r="G21" s="61" t="s">
        <v>70</v>
      </c>
      <c r="H21" s="61" t="s">
        <v>74</v>
      </c>
      <c r="I21" s="61" t="s">
        <v>78</v>
      </c>
      <c r="J21" s="61" t="s">
        <v>83</v>
      </c>
      <c r="K21" s="65" t="s">
        <v>86</v>
      </c>
      <c r="L21" s="65" t="s">
        <v>96</v>
      </c>
      <c r="M21" s="65" t="s">
        <v>102</v>
      </c>
      <c r="N21" s="65" t="s">
        <v>107</v>
      </c>
    </row>
    <row r="22" spans="3:14" ht="15">
      <c r="C22">
        <v>3</v>
      </c>
      <c r="D22" s="62" t="str">
        <f>HLOOKUP('  Q U I Z  '!$C$35,$E$19:$N$23,4)</f>
        <v>Camellia</v>
      </c>
      <c r="E22" s="61" t="s">
        <v>31</v>
      </c>
      <c r="F22" s="61" t="s">
        <v>66</v>
      </c>
      <c r="G22" s="61" t="s">
        <v>71</v>
      </c>
      <c r="H22" s="61" t="s">
        <v>75</v>
      </c>
      <c r="I22" s="61" t="s">
        <v>79</v>
      </c>
      <c r="J22" s="61" t="s">
        <v>84</v>
      </c>
      <c r="K22" s="61" t="s">
        <v>88</v>
      </c>
      <c r="L22" s="61" t="s">
        <v>97</v>
      </c>
      <c r="M22" s="61" t="s">
        <v>103</v>
      </c>
      <c r="N22" s="61" t="s">
        <v>109</v>
      </c>
    </row>
    <row r="23" spans="3:14" ht="15">
      <c r="C23">
        <v>4</v>
      </c>
      <c r="D23" s="62" t="str">
        <f>HLOOKUP('  Q U I Z  '!$C$35,$E$19:$N$23,5)</f>
        <v>Dahlia</v>
      </c>
      <c r="E23" s="61" t="s">
        <v>32</v>
      </c>
      <c r="F23" s="61" t="s">
        <v>67</v>
      </c>
      <c r="G23" s="61" t="s">
        <v>72</v>
      </c>
      <c r="H23" s="61" t="s">
        <v>76</v>
      </c>
      <c r="I23" s="61" t="s">
        <v>80</v>
      </c>
      <c r="J23" s="61" t="s">
        <v>85</v>
      </c>
      <c r="K23" s="61" t="s">
        <v>89</v>
      </c>
      <c r="L23" s="61" t="s">
        <v>98</v>
      </c>
      <c r="M23" s="61" t="s">
        <v>104</v>
      </c>
      <c r="N23" s="61" t="s">
        <v>108</v>
      </c>
    </row>
    <row r="25" ht="15.75">
      <c r="B25" s="47" t="s">
        <v>47</v>
      </c>
    </row>
    <row r="26" ht="15">
      <c r="B26" t="s">
        <v>48</v>
      </c>
    </row>
    <row r="27" ht="15">
      <c r="B27" t="s">
        <v>49</v>
      </c>
    </row>
    <row r="28" ht="15">
      <c r="B28" t="s">
        <v>50</v>
      </c>
    </row>
    <row r="30" ht="15.75">
      <c r="B30" s="47" t="s">
        <v>38</v>
      </c>
    </row>
    <row r="31" ht="15">
      <c r="B31" t="s">
        <v>39</v>
      </c>
    </row>
    <row r="32" ht="15">
      <c r="B32" t="s">
        <v>41</v>
      </c>
    </row>
    <row r="33" ht="15">
      <c r="B33" t="s">
        <v>42</v>
      </c>
    </row>
    <row r="34" ht="15">
      <c r="B34" t="s">
        <v>40</v>
      </c>
    </row>
    <row r="35" ht="15">
      <c r="B35" t="s">
        <v>43</v>
      </c>
    </row>
    <row r="38" ht="15">
      <c r="B38" s="48" t="s">
        <v>44</v>
      </c>
    </row>
    <row r="39" ht="15">
      <c r="B39" s="48" t="s">
        <v>45</v>
      </c>
    </row>
  </sheetData>
  <mergeCells count="15">
    <mergeCell ref="D12:K15"/>
    <mergeCell ref="K2:K3"/>
    <mergeCell ref="C5:L6"/>
    <mergeCell ref="C7:L8"/>
    <mergeCell ref="C9:L10"/>
    <mergeCell ref="J2:J3"/>
    <mergeCell ref="L2:L3"/>
    <mergeCell ref="F2:F3"/>
    <mergeCell ref="G2:G3"/>
    <mergeCell ref="H2:H3"/>
    <mergeCell ref="I2:I3"/>
    <mergeCell ref="B2:B3"/>
    <mergeCell ref="C2:C3"/>
    <mergeCell ref="D2:D3"/>
    <mergeCell ref="E2:E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7"/>
  <sheetViews>
    <sheetView showZeros="0" workbookViewId="0" topLeftCell="A1">
      <selection activeCell="H7" sqref="H7"/>
    </sheetView>
  </sheetViews>
  <sheetFormatPr defaultColWidth="11.5546875" defaultRowHeight="15"/>
  <cols>
    <col min="1" max="1" width="2.6640625" style="0" customWidth="1"/>
    <col min="2" max="2" width="36.3359375" style="0" customWidth="1"/>
    <col min="3" max="3" width="4.6640625" style="0" customWidth="1"/>
    <col min="4" max="4" width="2.4453125" style="89" customWidth="1"/>
    <col min="5" max="5" width="34.21484375" style="0" customWidth="1"/>
    <col min="6" max="6" width="1.1171875" style="0" customWidth="1"/>
    <col min="7" max="7" width="3.6640625" style="0" customWidth="1"/>
  </cols>
  <sheetData>
    <row r="1" spans="1:7" ht="28.5" customHeight="1">
      <c r="A1" s="103" t="s">
        <v>230</v>
      </c>
      <c r="B1" s="103"/>
      <c r="C1" s="103"/>
      <c r="D1" s="103"/>
      <c r="E1" s="103"/>
      <c r="F1" s="103"/>
      <c r="G1" s="103"/>
    </row>
    <row r="2" spans="2:5" s="82" customFormat="1" ht="9.75" customHeight="1">
      <c r="B2" s="83"/>
      <c r="C2" s="83"/>
      <c r="D2" s="84"/>
      <c r="E2" s="83"/>
    </row>
    <row r="3" spans="1:7" s="82" customFormat="1" ht="26.25" customHeight="1">
      <c r="A3" s="85">
        <f>Données!A5</f>
        <v>1</v>
      </c>
      <c r="B3" s="101" t="str">
        <f>Données!B5</f>
        <v>Un bail conclu par oral est-il valable ?</v>
      </c>
      <c r="C3" s="83"/>
      <c r="D3" s="84" t="s">
        <v>231</v>
      </c>
      <c r="E3" s="83" t="str">
        <f>Données!C5</f>
        <v>Non, la signature des parties est impérative</v>
      </c>
      <c r="G3" s="86"/>
    </row>
    <row r="4" spans="1:7" s="82" customFormat="1" ht="26.25" customHeight="1">
      <c r="A4" s="87"/>
      <c r="B4" s="101"/>
      <c r="C4" s="83"/>
      <c r="D4" s="84" t="s">
        <v>232</v>
      </c>
      <c r="E4" s="83" t="str">
        <f>Données!D5</f>
        <v>Oui, la remise de l'appartement et le paiement du loyer démontrent l'accord entre les parties</v>
      </c>
      <c r="G4" s="86"/>
    </row>
    <row r="5" spans="1:7" s="82" customFormat="1" ht="26.25" customHeight="1">
      <c r="A5" s="87"/>
      <c r="B5" s="83"/>
      <c r="C5" s="83"/>
      <c r="D5" s="84" t="s">
        <v>233</v>
      </c>
      <c r="E5" s="83" t="str">
        <f>Données!E5</f>
        <v>Oui, à condition que les parties soient majeures et vaccinées</v>
      </c>
      <c r="G5" s="86"/>
    </row>
    <row r="6" spans="1:7" s="82" customFormat="1" ht="26.25" customHeight="1">
      <c r="A6" s="87"/>
      <c r="B6" s="83"/>
      <c r="C6" s="83"/>
      <c r="D6" s="84" t="s">
        <v>234</v>
      </c>
      <c r="E6" s="83" t="str">
        <f>Données!F5</f>
        <v>Oui, sauf si l'une des parties est malentendante</v>
      </c>
      <c r="G6" s="86"/>
    </row>
    <row r="7" spans="1:7" s="82" customFormat="1" ht="18.75" customHeight="1">
      <c r="A7" s="87"/>
      <c r="B7" s="83"/>
      <c r="C7" s="83"/>
      <c r="D7" s="84"/>
      <c r="E7" s="83"/>
      <c r="G7" s="86"/>
    </row>
    <row r="8" spans="1:7" s="82" customFormat="1" ht="26.25" customHeight="1">
      <c r="A8" s="85">
        <f>Données!A6</f>
        <v>2</v>
      </c>
      <c r="B8" s="101" t="str">
        <f>Données!B6</f>
        <v>Lorsque le bail est signé, l'une des parties peut-elle y renoncer peu après ?</v>
      </c>
      <c r="C8" s="83"/>
      <c r="D8" s="84" t="s">
        <v>231</v>
      </c>
      <c r="E8" s="83" t="str">
        <f>Données!C6</f>
        <v>Oui, dans les 10 jours</v>
      </c>
      <c r="G8" s="86"/>
    </row>
    <row r="9" spans="1:7" s="82" customFormat="1" ht="26.25" customHeight="1">
      <c r="A9" s="87"/>
      <c r="B9" s="101"/>
      <c r="C9" s="83"/>
      <c r="D9" s="84" t="s">
        <v>232</v>
      </c>
      <c r="E9" s="83" t="str">
        <f>Données!D6</f>
        <v>Non, les parties sont engagées de façon ferme</v>
      </c>
      <c r="G9" s="86"/>
    </row>
    <row r="10" spans="1:7" s="82" customFormat="1" ht="26.25" customHeight="1">
      <c r="A10" s="87"/>
      <c r="B10" s="83"/>
      <c r="C10" s="83"/>
      <c r="D10" s="84" t="s">
        <v>233</v>
      </c>
      <c r="E10" s="83" t="str">
        <f>Données!E6</f>
        <v>Oui, il suffit de déchirer le bail</v>
      </c>
      <c r="G10" s="86"/>
    </row>
    <row r="11" spans="1:7" s="82" customFormat="1" ht="26.25" customHeight="1">
      <c r="A11" s="87"/>
      <c r="B11" s="83"/>
      <c r="C11" s="83"/>
      <c r="D11" s="84" t="s">
        <v>234</v>
      </c>
      <c r="E11" s="83" t="str">
        <f>Données!F6</f>
        <v>Le locataire peut dénoncer le bail dans les 30 jours</v>
      </c>
      <c r="G11" s="86"/>
    </row>
    <row r="12" spans="1:7" s="82" customFormat="1" ht="18.75" customHeight="1">
      <c r="A12" s="87"/>
      <c r="B12" s="83"/>
      <c r="C12" s="83"/>
      <c r="D12" s="84"/>
      <c r="E12" s="83"/>
      <c r="G12" s="86"/>
    </row>
    <row r="13" spans="1:7" s="82" customFormat="1" ht="26.25" customHeight="1">
      <c r="A13" s="85">
        <f>Données!A7</f>
        <v>3</v>
      </c>
      <c r="B13" s="101" t="str">
        <f>Données!B7</f>
        <v>Quels sont les droits d'usage du bailleur sur un appartement loué ?</v>
      </c>
      <c r="C13" s="83"/>
      <c r="D13" s="84" t="s">
        <v>231</v>
      </c>
      <c r="E13" s="83" t="str">
        <f>Données!C7</f>
        <v>Visiter l'appartement à une date convenue avec le locataire</v>
      </c>
      <c r="G13" s="86"/>
    </row>
    <row r="14" spans="1:7" s="82" customFormat="1" ht="26.25" customHeight="1">
      <c r="A14" s="87"/>
      <c r="B14" s="101"/>
      <c r="C14" s="83"/>
      <c r="D14" s="84" t="s">
        <v>232</v>
      </c>
      <c r="E14" s="83" t="str">
        <f>Données!D7</f>
        <v>Utiliser la chambre d'amis 2 semaines par année</v>
      </c>
      <c r="G14" s="86"/>
    </row>
    <row r="15" spans="1:7" s="82" customFormat="1" ht="26.25" customHeight="1">
      <c r="A15" s="87"/>
      <c r="B15" s="83"/>
      <c r="C15" s="83"/>
      <c r="D15" s="84" t="s">
        <v>233</v>
      </c>
      <c r="E15" s="83" t="str">
        <f>Données!E7</f>
        <v>Utiliser les W-C, mais uniquement s'il a une urgence</v>
      </c>
      <c r="G15" s="86"/>
    </row>
    <row r="16" spans="1:7" s="82" customFormat="1" ht="26.25" customHeight="1">
      <c r="A16" s="87"/>
      <c r="B16" s="83"/>
      <c r="C16" s="83"/>
      <c r="D16" s="84" t="s">
        <v>234</v>
      </c>
      <c r="E16" s="83" t="str">
        <f>Données!F7</f>
        <v>Garder une clé pour contrôler le chauffage</v>
      </c>
      <c r="G16" s="86"/>
    </row>
    <row r="17" spans="1:7" s="82" customFormat="1" ht="18.75" customHeight="1">
      <c r="A17" s="87"/>
      <c r="B17" s="83"/>
      <c r="C17" s="83"/>
      <c r="D17" s="84"/>
      <c r="E17" s="83"/>
      <c r="G17" s="86"/>
    </row>
    <row r="18" spans="1:7" s="82" customFormat="1" ht="26.25" customHeight="1">
      <c r="A18" s="85">
        <f>Données!A8</f>
        <v>4</v>
      </c>
      <c r="B18" s="101" t="str">
        <f>Données!B8</f>
        <v>Que doit faire le locataire lorsqu'il y a des cafards dans son appartement ?</v>
      </c>
      <c r="C18" s="83"/>
      <c r="D18" s="84" t="s">
        <v>231</v>
      </c>
      <c r="E18" s="83" t="str">
        <f>Données!C8</f>
        <v>Appeler une entreprise de désinfection à ses frais</v>
      </c>
      <c r="G18" s="86"/>
    </row>
    <row r="19" spans="1:7" s="82" customFormat="1" ht="26.25" customHeight="1">
      <c r="A19" s="87"/>
      <c r="B19" s="101"/>
      <c r="C19" s="83"/>
      <c r="D19" s="84" t="s">
        <v>232</v>
      </c>
      <c r="E19" s="83" t="str">
        <f>Données!D8</f>
        <v>Appeler une entreprise de désinfection aux frais du propriétaire</v>
      </c>
      <c r="G19" s="86"/>
    </row>
    <row r="20" spans="1:7" s="82" customFormat="1" ht="26.25" customHeight="1">
      <c r="A20" s="87"/>
      <c r="B20" s="83"/>
      <c r="C20" s="83"/>
      <c r="D20" s="84" t="s">
        <v>233</v>
      </c>
      <c r="E20" s="83" t="str">
        <f>Données!E8</f>
        <v>Signaler la présence de sous-locataires au propriétaire</v>
      </c>
      <c r="G20" s="86"/>
    </row>
    <row r="21" spans="1:7" s="82" customFormat="1" ht="26.25" customHeight="1">
      <c r="A21" s="87"/>
      <c r="B21" s="83"/>
      <c r="C21" s="83"/>
      <c r="D21" s="84" t="s">
        <v>234</v>
      </c>
      <c r="E21" s="83" t="str">
        <f>Données!F8</f>
        <v>Signaler le fait au propriétaire qui mandatera lui-même une entreprise de désinfection</v>
      </c>
      <c r="G21" s="86"/>
    </row>
    <row r="22" spans="1:7" s="82" customFormat="1" ht="18.75" customHeight="1">
      <c r="A22" s="87"/>
      <c r="B22" s="83"/>
      <c r="C22" s="83"/>
      <c r="D22" s="84"/>
      <c r="E22" s="83"/>
      <c r="G22" s="86"/>
    </row>
    <row r="23" spans="1:7" s="82" customFormat="1" ht="26.25" customHeight="1">
      <c r="A23" s="85">
        <f>Données!A9</f>
        <v>5</v>
      </c>
      <c r="B23" s="101" t="str">
        <f>Données!B9</f>
        <v>Quel est le montant maximum que peut atteindre une garantie de loyer</v>
      </c>
      <c r="C23" s="83"/>
      <c r="D23" s="84" t="s">
        <v>231</v>
      </c>
      <c r="E23" s="83" t="str">
        <f>Données!C9</f>
        <v>Trois mois net</v>
      </c>
      <c r="G23" s="86"/>
    </row>
    <row r="24" spans="1:7" s="82" customFormat="1" ht="26.25" customHeight="1">
      <c r="A24" s="87"/>
      <c r="B24" s="101"/>
      <c r="C24" s="83"/>
      <c r="D24" s="84" t="s">
        <v>232</v>
      </c>
      <c r="E24" s="83" t="str">
        <f>Données!D9</f>
        <v>Trois mois de loyer + les acomptes de chauffage</v>
      </c>
      <c r="G24" s="86"/>
    </row>
    <row r="25" spans="1:7" s="82" customFormat="1" ht="26.25" customHeight="1">
      <c r="A25" s="87"/>
      <c r="B25" s="83"/>
      <c r="C25" s="83"/>
      <c r="D25" s="84" t="s">
        <v>233</v>
      </c>
      <c r="E25" s="83" t="str">
        <f>Données!E9</f>
        <v>Un salaire mensuel net du locataire</v>
      </c>
      <c r="G25" s="86"/>
    </row>
    <row r="26" spans="1:7" s="82" customFormat="1" ht="26.25" customHeight="1">
      <c r="A26" s="87"/>
      <c r="B26" s="83"/>
      <c r="C26" s="83"/>
      <c r="D26" s="84" t="s">
        <v>234</v>
      </c>
      <c r="E26" s="83" t="str">
        <f>Données!F9</f>
        <v>Montant indéterminé</v>
      </c>
      <c r="G26" s="86"/>
    </row>
    <row r="27" spans="1:7" s="82" customFormat="1" ht="18.75" customHeight="1">
      <c r="A27" s="87"/>
      <c r="B27" s="83"/>
      <c r="C27" s="83"/>
      <c r="D27" s="84"/>
      <c r="E27" s="83"/>
      <c r="G27" s="86"/>
    </row>
    <row r="28" spans="1:7" s="82" customFormat="1" ht="26.25" customHeight="1">
      <c r="A28" s="85">
        <f>Données!A10</f>
        <v>6</v>
      </c>
      <c r="B28" s="101" t="str">
        <f>Données!B10</f>
        <v>Que peut faire un locataire si le chauffage est défectueux ?</v>
      </c>
      <c r="C28" s="83"/>
      <c r="D28" s="84" t="s">
        <v>231</v>
      </c>
      <c r="E28" s="83" t="str">
        <f>Données!C10</f>
        <v>Allumer un feu dans la cuisine</v>
      </c>
      <c r="G28" s="86"/>
    </row>
    <row r="29" spans="1:7" s="82" customFormat="1" ht="26.25" customHeight="1">
      <c r="A29" s="87"/>
      <c r="B29" s="101"/>
      <c r="C29" s="83"/>
      <c r="D29" s="84" t="s">
        <v>232</v>
      </c>
      <c r="E29" s="83" t="str">
        <f>Données!D10</f>
        <v>Demander la réparation et, cas échéant, consigner le loyer</v>
      </c>
      <c r="G29" s="86"/>
    </row>
    <row r="30" spans="1:7" s="82" customFormat="1" ht="26.25" customHeight="1">
      <c r="A30" s="87"/>
      <c r="B30" s="83"/>
      <c r="C30" s="83"/>
      <c r="D30" s="84" t="s">
        <v>233</v>
      </c>
      <c r="E30" s="83" t="str">
        <f>Données!E10</f>
        <v>Arrêter de payer son loyer</v>
      </c>
      <c r="G30" s="86"/>
    </row>
    <row r="31" spans="1:7" s="82" customFormat="1" ht="26.25" customHeight="1">
      <c r="A31" s="87"/>
      <c r="B31" s="83"/>
      <c r="C31" s="83"/>
      <c r="D31" s="84" t="s">
        <v>234</v>
      </c>
      <c r="E31" s="83" t="str">
        <f>Données!F10</f>
        <v>Aller vivre chez le propriétaire en attendant la réparation</v>
      </c>
      <c r="G31" s="86"/>
    </row>
    <row r="32" spans="1:5" s="82" customFormat="1" ht="18.75" customHeight="1">
      <c r="A32" s="87"/>
      <c r="B32" s="83"/>
      <c r="C32" s="83"/>
      <c r="D32" s="84"/>
      <c r="E32" s="83"/>
    </row>
    <row r="33" spans="1:5" s="82" customFormat="1" ht="26.25" customHeight="1">
      <c r="A33" s="87"/>
      <c r="B33" s="83"/>
      <c r="C33" s="102" t="s">
        <v>235</v>
      </c>
      <c r="D33" s="102"/>
      <c r="E33" s="83"/>
    </row>
    <row r="34" spans="1:5" s="82" customFormat="1" ht="26.25" customHeight="1">
      <c r="A34" s="85">
        <f>Données!A11</f>
        <v>7</v>
      </c>
      <c r="B34" s="101" t="str">
        <f>Données!B11</f>
        <v>Le frigo d'une cuisine agencée tombe en panne. Qui doit assumer les frais de réparation</v>
      </c>
      <c r="C34" s="83"/>
      <c r="D34" s="84" t="s">
        <v>231</v>
      </c>
      <c r="E34" s="83" t="str">
        <f>Données!C11</f>
        <v>Le vendeur du frigo</v>
      </c>
    </row>
    <row r="35" spans="1:5" s="82" customFormat="1" ht="26.25" customHeight="1">
      <c r="A35" s="87"/>
      <c r="B35" s="101"/>
      <c r="C35" s="83"/>
      <c r="D35" s="84" t="s">
        <v>232</v>
      </c>
      <c r="E35" s="83" t="str">
        <f>Données!D11</f>
        <v>Le locataire est responsable de son frigo</v>
      </c>
    </row>
    <row r="36" spans="1:5" s="82" customFormat="1" ht="26.25" customHeight="1">
      <c r="A36" s="87"/>
      <c r="B36" s="83"/>
      <c r="C36" s="83"/>
      <c r="D36" s="84" t="s">
        <v>233</v>
      </c>
      <c r="E36" s="83" t="str">
        <f>Données!E11</f>
        <v>Les souris ayant rongé le moteur sont poursuivies en justice</v>
      </c>
    </row>
    <row r="37" spans="1:5" s="82" customFormat="1" ht="26.25" customHeight="1">
      <c r="A37" s="87"/>
      <c r="B37" s="83"/>
      <c r="C37" s="83"/>
      <c r="D37" s="84" t="s">
        <v>234</v>
      </c>
      <c r="E37" s="83" t="str">
        <f>Données!F11</f>
        <v>Le bailleur doit entretenir les appareils ménagers</v>
      </c>
    </row>
    <row r="38" spans="1:4" s="82" customFormat="1" ht="18.75" customHeight="1">
      <c r="A38" s="87"/>
      <c r="D38" s="88"/>
    </row>
    <row r="39" spans="1:5" s="82" customFormat="1" ht="26.25" customHeight="1">
      <c r="A39" s="85">
        <f>Données!A12</f>
        <v>8</v>
      </c>
      <c r="B39" s="101" t="str">
        <f>Données!B12</f>
        <v>Le bailleur notifie une augmentation de loyer sans utiliser la formule officielle</v>
      </c>
      <c r="C39" s="83"/>
      <c r="D39" s="84" t="s">
        <v>231</v>
      </c>
      <c r="E39" s="83" t="str">
        <f>Données!C12</f>
        <v>L'augmentation est nulle</v>
      </c>
    </row>
    <row r="40" spans="1:5" s="82" customFormat="1" ht="26.25" customHeight="1">
      <c r="A40" s="87"/>
      <c r="B40" s="101"/>
      <c r="C40" s="83"/>
      <c r="D40" s="84" t="s">
        <v>232</v>
      </c>
      <c r="E40" s="83" t="str">
        <f>Données!D12</f>
        <v>L'augmentation peut être annulée si le locataire la conteste devant la Commission de conciliation</v>
      </c>
    </row>
    <row r="41" spans="1:5" s="82" customFormat="1" ht="26.25" customHeight="1">
      <c r="A41" s="87"/>
      <c r="B41" s="83"/>
      <c r="C41" s="83"/>
      <c r="D41" s="84" t="s">
        <v>233</v>
      </c>
      <c r="E41" s="83" t="str">
        <f>Données!E12</f>
        <v>L'augmentation est valable; seules les résiliations nécessitent la formule officielle</v>
      </c>
    </row>
    <row r="42" spans="1:5" s="82" customFormat="1" ht="26.25" customHeight="1">
      <c r="A42" s="87"/>
      <c r="B42" s="83"/>
      <c r="C42" s="83"/>
      <c r="D42" s="84" t="s">
        <v>234</v>
      </c>
      <c r="E42" s="83" t="str">
        <f>Données!F12</f>
        <v>La formule officielle sert seulement en cas de demande de baisse de loyer</v>
      </c>
    </row>
    <row r="43" spans="1:4" s="82" customFormat="1" ht="18.75" customHeight="1">
      <c r="A43" s="87"/>
      <c r="D43" s="88"/>
    </row>
    <row r="44" spans="1:5" s="82" customFormat="1" ht="26.25" customHeight="1">
      <c r="A44" s="85">
        <f>Données!A12</f>
        <v>8</v>
      </c>
      <c r="B44" s="101" t="str">
        <f>Données!B12</f>
        <v>Le bailleur notifie une augmentation de loyer sans utiliser la formule officielle</v>
      </c>
      <c r="C44" s="83"/>
      <c r="D44" s="84" t="s">
        <v>231</v>
      </c>
      <c r="E44" s="83" t="str">
        <f>Données!C12</f>
        <v>L'augmentation est nulle</v>
      </c>
    </row>
    <row r="45" spans="1:5" s="82" customFormat="1" ht="26.25" customHeight="1">
      <c r="A45" s="87"/>
      <c r="B45" s="101"/>
      <c r="C45" s="83"/>
      <c r="D45" s="84" t="s">
        <v>232</v>
      </c>
      <c r="E45" s="83" t="str">
        <f>Données!D12</f>
        <v>L'augmentation peut être annulée si le locataire la conteste devant la Commission de conciliation</v>
      </c>
    </row>
    <row r="46" spans="1:5" s="82" customFormat="1" ht="26.25" customHeight="1">
      <c r="A46" s="87"/>
      <c r="B46" s="83"/>
      <c r="C46" s="83"/>
      <c r="D46" s="84" t="s">
        <v>233</v>
      </c>
      <c r="E46" s="83" t="str">
        <f>Données!E12</f>
        <v>L'augmentation est valable; seules les résiliations nécessitent la formule officielle</v>
      </c>
    </row>
    <row r="47" spans="1:5" s="82" customFormat="1" ht="26.25" customHeight="1">
      <c r="A47" s="87"/>
      <c r="B47" s="83"/>
      <c r="C47" s="83"/>
      <c r="D47" s="84" t="s">
        <v>234</v>
      </c>
      <c r="E47" s="83" t="str">
        <f>Données!F12</f>
        <v>La formule officielle sert seulement en cas de demande de baisse de loyer</v>
      </c>
    </row>
    <row r="48" spans="1:4" s="82" customFormat="1" ht="18.75" customHeight="1">
      <c r="A48" s="87"/>
      <c r="D48" s="88"/>
    </row>
    <row r="49" spans="1:5" s="82" customFormat="1" ht="26.25" customHeight="1">
      <c r="A49" s="85">
        <f>Données!A13</f>
        <v>9</v>
      </c>
      <c r="B49" s="101" t="str">
        <f>Données!B13</f>
        <v>Un locataire peut-il refuser au bailleur de visiter le logement loué ?</v>
      </c>
      <c r="C49" s="83"/>
      <c r="D49" s="84" t="s">
        <v>231</v>
      </c>
      <c r="E49" s="83" t="str">
        <f>Données!C13</f>
        <v>Oui, tant qu'il paie le loyer, il est chez lui</v>
      </c>
    </row>
    <row r="50" spans="1:5" s="82" customFormat="1" ht="26.25" customHeight="1">
      <c r="A50" s="87"/>
      <c r="B50" s="101"/>
      <c r="C50" s="83"/>
      <c r="D50" s="84" t="s">
        <v>232</v>
      </c>
      <c r="E50" s="83" t="str">
        <f>Données!D13</f>
        <v>Oui, sauf en cas d'incendie ou d'inondation</v>
      </c>
    </row>
    <row r="51" spans="1:5" s="82" customFormat="1" ht="26.25" customHeight="1">
      <c r="A51" s="87"/>
      <c r="B51" s="83"/>
      <c r="C51" s="83"/>
      <c r="D51" s="84" t="s">
        <v>233</v>
      </c>
      <c r="E51" s="83" t="str">
        <f>Données!E13</f>
        <v>Non, il a l'obligation de laisser visiter en vue d'entretien, d'une location ultérieure ou d'une vente</v>
      </c>
    </row>
    <row r="52" spans="1:5" s="82" customFormat="1" ht="26.25" customHeight="1">
      <c r="A52" s="87"/>
      <c r="B52" s="83"/>
      <c r="C52" s="83"/>
      <c r="D52" s="84" t="s">
        <v>234</v>
      </c>
      <c r="E52" s="83" t="str">
        <f>Données!F13</f>
        <v>Non, s'il est averti de la visite au moins 2 heures à l'avance</v>
      </c>
    </row>
    <row r="53" spans="1:4" s="82" customFormat="1" ht="18.75" customHeight="1">
      <c r="A53" s="87"/>
      <c r="D53" s="88"/>
    </row>
    <row r="54" spans="1:5" s="82" customFormat="1" ht="26.25" customHeight="1">
      <c r="A54" s="85">
        <f>Données!A14</f>
        <v>10</v>
      </c>
      <c r="B54" s="101" t="str">
        <f>Données!B14</f>
        <v>Que peut faire un propriétaire si son locataire ne paie plus son loyer ?</v>
      </c>
      <c r="C54" s="83"/>
      <c r="D54" s="84" t="s">
        <v>231</v>
      </c>
      <c r="E54" s="83" t="str">
        <f>Données!C14</f>
        <v>Aller sonner chez lui et lui confisquer son téléviseur et sa chaîne HI FI</v>
      </c>
    </row>
    <row r="55" spans="1:5" s="82" customFormat="1" ht="26.25" customHeight="1">
      <c r="A55" s="87"/>
      <c r="B55" s="101"/>
      <c r="C55" s="83"/>
      <c r="D55" s="84" t="s">
        <v>232</v>
      </c>
      <c r="E55" s="83" t="str">
        <f>Données!D14</f>
        <v>Lui écrire en le menaçant de résilier le bail s'il ne paie pas dans les 10 jours</v>
      </c>
    </row>
    <row r="56" spans="1:5" s="82" customFormat="1" ht="26.25" customHeight="1">
      <c r="A56" s="87"/>
      <c r="B56" s="83"/>
      <c r="C56" s="83"/>
      <c r="D56" s="84" t="s">
        <v>233</v>
      </c>
      <c r="E56" s="83" t="str">
        <f>Données!E14</f>
        <v>Lui écrire en le menaçant de résilier le bail s'il ne paie pas dans les 30 jours</v>
      </c>
    </row>
    <row r="57" spans="1:5" s="82" customFormat="1" ht="26.25" customHeight="1">
      <c r="A57" s="87"/>
      <c r="B57" s="83"/>
      <c r="C57" s="83"/>
      <c r="D57" s="84" t="s">
        <v>234</v>
      </c>
      <c r="E57" s="83" t="str">
        <f>Données!F14</f>
        <v>Le mettre à la porte avec ses affaires afin de relouer à quelqu'un de solvable</v>
      </c>
    </row>
    <row r="58" spans="1:4" s="82" customFormat="1" ht="18" customHeight="1">
      <c r="A58" s="87"/>
      <c r="D58" s="88"/>
    </row>
    <row r="59" spans="1:5" s="82" customFormat="1" ht="26.25" customHeight="1">
      <c r="A59" s="85">
        <f>Données!A15</f>
        <v>11</v>
      </c>
      <c r="B59" s="101" t="str">
        <f>Données!B15</f>
        <v>Quel est le délai de résiliation minimum à fixer pour un bail commercial ?</v>
      </c>
      <c r="C59" s="83"/>
      <c r="D59" s="84" t="s">
        <v>231</v>
      </c>
      <c r="E59" s="83" t="str">
        <f>Données!C15</f>
        <v>Une année</v>
      </c>
    </row>
    <row r="60" spans="1:5" s="82" customFormat="1" ht="26.25" customHeight="1">
      <c r="A60" s="87"/>
      <c r="B60" s="101"/>
      <c r="C60" s="83"/>
      <c r="D60" s="84" t="s">
        <v>232</v>
      </c>
      <c r="E60" s="83" t="str">
        <f>Données!D15</f>
        <v>3 mois</v>
      </c>
    </row>
    <row r="61" spans="1:5" s="82" customFormat="1" ht="26.25" customHeight="1">
      <c r="A61" s="87"/>
      <c r="B61" s="83"/>
      <c r="C61" s="83"/>
      <c r="D61" s="84" t="s">
        <v>233</v>
      </c>
      <c r="E61" s="83" t="str">
        <f>Données!E15</f>
        <v>Cela dépend du type de commerce</v>
      </c>
    </row>
    <row r="62" spans="1:5" s="82" customFormat="1" ht="26.25" customHeight="1">
      <c r="A62" s="87"/>
      <c r="B62" s="83"/>
      <c r="C62" s="83"/>
      <c r="D62" s="84" t="s">
        <v>234</v>
      </c>
      <c r="E62" s="83" t="str">
        <f>Données!F15</f>
        <v>6 mois</v>
      </c>
    </row>
    <row r="63" spans="1:4" s="82" customFormat="1" ht="26.25" customHeight="1">
      <c r="A63" s="87"/>
      <c r="D63" s="88"/>
    </row>
    <row r="64" spans="1:5" s="82" customFormat="1" ht="26.25" customHeight="1">
      <c r="A64" s="87"/>
      <c r="B64" s="83"/>
      <c r="C64" s="102" t="s">
        <v>236</v>
      </c>
      <c r="D64" s="102"/>
      <c r="E64" s="83"/>
    </row>
    <row r="65" spans="1:5" s="82" customFormat="1" ht="26.25" customHeight="1">
      <c r="A65" s="85">
        <f>Données!A15</f>
        <v>11</v>
      </c>
      <c r="B65" s="101" t="str">
        <f>Données!B15</f>
        <v>Quel est le délai de résiliation minimum à fixer pour un bail commercial ?</v>
      </c>
      <c r="C65" s="83"/>
      <c r="D65" s="84" t="s">
        <v>231</v>
      </c>
      <c r="E65" s="83" t="str">
        <f>Données!C15</f>
        <v>Une année</v>
      </c>
    </row>
    <row r="66" spans="1:5" s="82" customFormat="1" ht="26.25" customHeight="1">
      <c r="A66" s="87"/>
      <c r="B66" s="101"/>
      <c r="C66" s="83"/>
      <c r="D66" s="84" t="s">
        <v>232</v>
      </c>
      <c r="E66" s="83" t="str">
        <f>Données!D15</f>
        <v>3 mois</v>
      </c>
    </row>
    <row r="67" spans="1:5" s="82" customFormat="1" ht="26.25" customHeight="1">
      <c r="A67" s="87"/>
      <c r="B67" s="83"/>
      <c r="C67" s="83"/>
      <c r="D67" s="84" t="s">
        <v>233</v>
      </c>
      <c r="E67" s="83" t="str">
        <f>Données!E15</f>
        <v>Cela dépend du type de commerce</v>
      </c>
    </row>
    <row r="68" spans="1:5" s="82" customFormat="1" ht="26.25" customHeight="1">
      <c r="A68" s="87"/>
      <c r="B68" s="83"/>
      <c r="C68" s="83"/>
      <c r="D68" s="84" t="s">
        <v>234</v>
      </c>
      <c r="E68" s="83" t="str">
        <f>Données!F15</f>
        <v>6 mois</v>
      </c>
    </row>
    <row r="69" spans="1:4" s="82" customFormat="1" ht="18.75" customHeight="1">
      <c r="A69" s="87"/>
      <c r="D69" s="88"/>
    </row>
    <row r="70" spans="1:5" s="82" customFormat="1" ht="26.25" customHeight="1">
      <c r="A70" s="85">
        <f>Données!A16</f>
        <v>12</v>
      </c>
      <c r="B70" s="101" t="str">
        <f>Données!B16</f>
        <v>Comment réagir lorsque le propriétaire constate des dégâts à l'état des lieux de sortie ?</v>
      </c>
      <c r="C70" s="83"/>
      <c r="D70" s="84" t="s">
        <v>231</v>
      </c>
      <c r="E70" s="83" t="str">
        <f>Données!C16</f>
        <v>Louer comporte un risque; le propriétaire doit assumer</v>
      </c>
    </row>
    <row r="71" spans="1:5" s="82" customFormat="1" ht="26.25" customHeight="1">
      <c r="A71" s="87"/>
      <c r="B71" s="101"/>
      <c r="C71" s="83"/>
      <c r="D71" s="84" t="s">
        <v>232</v>
      </c>
      <c r="E71" s="83" t="str">
        <f>Données!D16</f>
        <v>Demander à la banque la libération de la garantie de loyer</v>
      </c>
    </row>
    <row r="72" spans="1:5" s="82" customFormat="1" ht="26.25" customHeight="1">
      <c r="A72" s="87"/>
      <c r="B72" s="83"/>
      <c r="C72" s="83"/>
      <c r="D72" s="84" t="s">
        <v>233</v>
      </c>
      <c r="E72" s="83" t="str">
        <f>Données!E16</f>
        <v>Exiger du locataire qu'il reste un mois de plus pour réparer</v>
      </c>
    </row>
    <row r="73" spans="1:5" s="82" customFormat="1" ht="26.25" customHeight="1">
      <c r="A73" s="87"/>
      <c r="B73" s="83"/>
      <c r="C73" s="83"/>
      <c r="D73" s="84" t="s">
        <v>234</v>
      </c>
      <c r="E73" s="83" t="str">
        <f>Données!F16</f>
        <v>Faire signer au locataire une convention de sortie prenant en compte la réparation des dégâts</v>
      </c>
    </row>
    <row r="74" spans="1:4" s="82" customFormat="1" ht="18.75" customHeight="1">
      <c r="A74" s="87"/>
      <c r="D74" s="88"/>
    </row>
    <row r="75" spans="1:5" s="82" customFormat="1" ht="26.25" customHeight="1">
      <c r="A75" s="85">
        <f>Données!A17</f>
        <v>13</v>
      </c>
      <c r="B75" s="101" t="str">
        <f>Données!B17</f>
        <v>Une dame locataire peut-elle résilier le bail sans l'accord de son époux ?</v>
      </c>
      <c r="C75" s="83"/>
      <c r="D75" s="84" t="s">
        <v>231</v>
      </c>
      <c r="E75" s="83" t="str">
        <f>Données!C17</f>
        <v>Non, seul le mari peut résilier le bail</v>
      </c>
    </row>
    <row r="76" spans="1:5" s="82" customFormat="1" ht="26.25" customHeight="1">
      <c r="A76" s="87"/>
      <c r="B76" s="101"/>
      <c r="C76" s="83"/>
      <c r="D76" s="84" t="s">
        <v>232</v>
      </c>
      <c r="E76" s="83" t="str">
        <f>Données!D17</f>
        <v>Oui, s'ils sont mariés sous la régime de la communauté des biens</v>
      </c>
    </row>
    <row r="77" spans="1:5" s="82" customFormat="1" ht="26.25" customHeight="1">
      <c r="A77" s="87"/>
      <c r="B77" s="83"/>
      <c r="C77" s="83"/>
      <c r="D77" s="84" t="s">
        <v>233</v>
      </c>
      <c r="E77" s="83" t="str">
        <f>Données!E17</f>
        <v>Non, les deux signatures sont nécessaires pour résilier le bail </v>
      </c>
    </row>
    <row r="78" spans="1:5" s="82" customFormat="1" ht="26.25" customHeight="1">
      <c r="A78" s="87"/>
      <c r="B78" s="83"/>
      <c r="C78" s="83"/>
      <c r="D78" s="84" t="s">
        <v>234</v>
      </c>
      <c r="E78" s="83" t="str">
        <f>Données!F17</f>
        <v>Oui, si la locataire a obtenu l'aval de ses enfants</v>
      </c>
    </row>
    <row r="79" spans="1:4" s="82" customFormat="1" ht="18.75" customHeight="1">
      <c r="A79" s="87"/>
      <c r="D79" s="88"/>
    </row>
    <row r="80" spans="1:5" s="82" customFormat="1" ht="26.25" customHeight="1">
      <c r="A80" s="85">
        <f>Données!A18</f>
        <v>14</v>
      </c>
      <c r="B80" s="101" t="str">
        <f>Données!B18</f>
        <v>Que doit faire un locataire après avoir consigné son loyer ?</v>
      </c>
      <c r="C80" s="83"/>
      <c r="D80" s="84" t="s">
        <v>231</v>
      </c>
      <c r="E80" s="83" t="str">
        <f>Données!C18</f>
        <v>Requérir la réparation des défauts invoqués en s'adressant au Tribunal des baux</v>
      </c>
    </row>
    <row r="81" spans="1:5" s="82" customFormat="1" ht="26.25" customHeight="1">
      <c r="A81" s="87"/>
      <c r="B81" s="101"/>
      <c r="C81" s="83"/>
      <c r="D81" s="84" t="s">
        <v>232</v>
      </c>
      <c r="E81" s="83" t="str">
        <f>Données!D18</f>
        <v>Informer par téléphone le bailleur de la consignation</v>
      </c>
    </row>
    <row r="82" spans="1:5" s="82" customFormat="1" ht="26.25" customHeight="1">
      <c r="A82" s="87"/>
      <c r="B82" s="83"/>
      <c r="C82" s="83"/>
      <c r="D82" s="84" t="s">
        <v>233</v>
      </c>
      <c r="E82" s="83" t="str">
        <f>Données!E18</f>
        <v>Prendre contact avec une entreprise en vue de la réparation du défaut</v>
      </c>
    </row>
    <row r="83" spans="1:5" s="82" customFormat="1" ht="26.25" customHeight="1">
      <c r="A83" s="87"/>
      <c r="B83" s="83"/>
      <c r="C83" s="83"/>
      <c r="D83" s="84" t="s">
        <v>234</v>
      </c>
      <c r="E83" s="83" t="str">
        <f>Données!F18</f>
        <v>Faire valoir ses prétentions auprès de la Commission de conciliation dans les 30 jours</v>
      </c>
    </row>
    <row r="84" spans="1:4" s="82" customFormat="1" ht="18.75" customHeight="1">
      <c r="A84" s="87"/>
      <c r="D84" s="88"/>
    </row>
    <row r="85" spans="1:5" s="82" customFormat="1" ht="26.25" customHeight="1">
      <c r="A85" s="85">
        <f>Données!A19</f>
        <v>15</v>
      </c>
      <c r="B85" s="101" t="str">
        <f>Données!B19</f>
        <v>Sous quelle forme se présente une garantie de loyer ?</v>
      </c>
      <c r="C85" s="83"/>
      <c r="D85" s="84" t="s">
        <v>231</v>
      </c>
      <c r="E85" s="83" t="str">
        <f>Données!C19</f>
        <v>Compte bancaire bloqué au nom du propriétaire</v>
      </c>
    </row>
    <row r="86" spans="1:5" s="82" customFormat="1" ht="26.25" customHeight="1">
      <c r="A86" s="87"/>
      <c r="B86" s="101"/>
      <c r="C86" s="83"/>
      <c r="D86" s="84" t="s">
        <v>232</v>
      </c>
      <c r="E86" s="83" t="str">
        <f>Données!D19</f>
        <v>Espèces sonnantes et trébuchantes déposées chez le propriétaire</v>
      </c>
    </row>
    <row r="87" spans="1:5" s="82" customFormat="1" ht="26.25" customHeight="1">
      <c r="A87" s="87"/>
      <c r="B87" s="83"/>
      <c r="C87" s="83"/>
      <c r="D87" s="84" t="s">
        <v>233</v>
      </c>
      <c r="E87" s="83" t="str">
        <f>Données!E19</f>
        <v>Compte bancaire bloqué au nom du locataire et en faveur du bailleur</v>
      </c>
    </row>
    <row r="88" spans="1:5" s="82" customFormat="1" ht="26.25" customHeight="1">
      <c r="A88" s="87"/>
      <c r="B88" s="83"/>
      <c r="C88" s="83"/>
      <c r="D88" s="84" t="s">
        <v>234</v>
      </c>
      <c r="E88" s="83" t="str">
        <f>Données!F19</f>
        <v>Parts de fonds de placement</v>
      </c>
    </row>
    <row r="89" spans="1:4" s="82" customFormat="1" ht="18.75" customHeight="1">
      <c r="A89" s="87"/>
      <c r="D89" s="88"/>
    </row>
    <row r="90" spans="1:5" s="82" customFormat="1" ht="26.25" customHeight="1">
      <c r="A90" s="85">
        <f>Données!A20</f>
        <v>16</v>
      </c>
      <c r="B90" s="101" t="str">
        <f>Données!B20</f>
        <v>Qu'est-ce qu'un contrat de bail échelonné ?</v>
      </c>
      <c r="C90" s="83"/>
      <c r="D90" s="84" t="s">
        <v>231</v>
      </c>
      <c r="E90" s="83" t="str">
        <f>Données!C20</f>
        <v>Un contrat prévoyant à l'avance différents échelons de loyer</v>
      </c>
    </row>
    <row r="91" spans="1:5" s="82" customFormat="1" ht="26.25" customHeight="1">
      <c r="A91" s="87"/>
      <c r="B91" s="101"/>
      <c r="C91" s="83"/>
      <c r="D91" s="84" t="s">
        <v>232</v>
      </c>
      <c r="E91" s="83" t="str">
        <f>Données!D20</f>
        <v>Un contrat portant sur un logement s'étendant sur plusieurs étages</v>
      </c>
    </row>
    <row r="92" spans="1:5" s="82" customFormat="1" ht="26.25" customHeight="1">
      <c r="A92" s="87"/>
      <c r="B92" s="83"/>
      <c r="C92" s="83"/>
      <c r="D92" s="84" t="s">
        <v>233</v>
      </c>
      <c r="E92" s="83" t="str">
        <f>Données!E20</f>
        <v>Cette notion est inconnue dans le Code des obligations</v>
      </c>
    </row>
    <row r="93" spans="1:5" s="82" customFormat="1" ht="26.25" customHeight="1">
      <c r="A93" s="87"/>
      <c r="B93" s="83"/>
      <c r="C93" s="83"/>
      <c r="D93" s="84" t="s">
        <v>234</v>
      </c>
      <c r="E93" s="83" t="str">
        <f>Données!F20</f>
        <v>Un contrat prévoyant l'entretien de la cage d'escaliers par les locataires</v>
      </c>
    </row>
    <row r="94" spans="1:5" s="82" customFormat="1" ht="26.25" customHeight="1">
      <c r="A94" s="87"/>
      <c r="B94" s="83"/>
      <c r="C94" s="83"/>
      <c r="D94" s="84"/>
      <c r="E94" s="83"/>
    </row>
    <row r="95" spans="1:5" s="82" customFormat="1" ht="26.25" customHeight="1">
      <c r="A95" s="87"/>
      <c r="B95" s="83"/>
      <c r="C95" s="102" t="s">
        <v>237</v>
      </c>
      <c r="D95" s="102"/>
      <c r="E95" s="83"/>
    </row>
    <row r="96" spans="1:5" s="82" customFormat="1" ht="26.25" customHeight="1">
      <c r="A96" s="85">
        <f>Données!A21</f>
        <v>17</v>
      </c>
      <c r="B96" s="101">
        <f>Données!B21</f>
        <v>0</v>
      </c>
      <c r="C96" s="83"/>
      <c r="D96" s="84" t="s">
        <v>231</v>
      </c>
      <c r="E96" s="83">
        <f>Données!C21</f>
        <v>0</v>
      </c>
    </row>
    <row r="97" spans="1:5" s="82" customFormat="1" ht="26.25" customHeight="1">
      <c r="A97" s="87"/>
      <c r="B97" s="101"/>
      <c r="C97" s="83"/>
      <c r="D97" s="84" t="s">
        <v>232</v>
      </c>
      <c r="E97" s="83">
        <f>Données!D21</f>
        <v>0</v>
      </c>
    </row>
    <row r="98" spans="1:5" s="82" customFormat="1" ht="26.25" customHeight="1">
      <c r="A98" s="87"/>
      <c r="B98" s="83"/>
      <c r="C98" s="83"/>
      <c r="D98" s="84" t="s">
        <v>233</v>
      </c>
      <c r="E98" s="83">
        <f>Données!E21</f>
        <v>0</v>
      </c>
    </row>
    <row r="99" spans="1:5" s="82" customFormat="1" ht="26.25" customHeight="1">
      <c r="A99" s="87"/>
      <c r="B99" s="83"/>
      <c r="C99" s="83"/>
      <c r="D99" s="84" t="s">
        <v>234</v>
      </c>
      <c r="E99" s="83">
        <f>Données!F21</f>
        <v>0</v>
      </c>
    </row>
    <row r="100" spans="1:4" s="82" customFormat="1" ht="18.75" customHeight="1">
      <c r="A100" s="87"/>
      <c r="D100" s="88"/>
    </row>
    <row r="101" spans="1:5" s="82" customFormat="1" ht="26.25" customHeight="1">
      <c r="A101" s="85">
        <f>Données!A22</f>
        <v>18</v>
      </c>
      <c r="B101" s="101">
        <f>Données!B22</f>
        <v>0</v>
      </c>
      <c r="C101" s="83"/>
      <c r="D101" s="84" t="s">
        <v>231</v>
      </c>
      <c r="E101" s="83">
        <f>Données!C22</f>
        <v>0</v>
      </c>
    </row>
    <row r="102" spans="1:5" s="82" customFormat="1" ht="26.25" customHeight="1">
      <c r="A102" s="87"/>
      <c r="B102" s="101"/>
      <c r="C102" s="83"/>
      <c r="D102" s="84" t="s">
        <v>232</v>
      </c>
      <c r="E102" s="83">
        <f>Données!D22</f>
        <v>0</v>
      </c>
    </row>
    <row r="103" spans="1:5" s="82" customFormat="1" ht="26.25" customHeight="1">
      <c r="A103" s="87"/>
      <c r="B103" s="83"/>
      <c r="C103" s="83"/>
      <c r="D103" s="84" t="s">
        <v>233</v>
      </c>
      <c r="E103" s="83">
        <f>Données!E22</f>
        <v>0</v>
      </c>
    </row>
    <row r="104" spans="1:5" s="82" customFormat="1" ht="26.25" customHeight="1">
      <c r="A104" s="87"/>
      <c r="B104" s="83"/>
      <c r="C104" s="83"/>
      <c r="D104" s="84" t="s">
        <v>234</v>
      </c>
      <c r="E104" s="83">
        <f>Données!F22</f>
        <v>0</v>
      </c>
    </row>
    <row r="105" spans="1:4" s="82" customFormat="1" ht="26.25" customHeight="1">
      <c r="A105" s="87"/>
      <c r="D105" s="88"/>
    </row>
    <row r="106" spans="1:5" s="82" customFormat="1" ht="26.25" customHeight="1">
      <c r="A106" s="85">
        <f>Données!A23</f>
        <v>19</v>
      </c>
      <c r="B106" s="101">
        <f>Données!B23</f>
        <v>0</v>
      </c>
      <c r="C106" s="83"/>
      <c r="D106" s="84" t="s">
        <v>231</v>
      </c>
      <c r="E106" s="83">
        <f>Données!C23</f>
        <v>0</v>
      </c>
    </row>
    <row r="107" spans="1:5" s="82" customFormat="1" ht="26.25" customHeight="1">
      <c r="A107" s="87"/>
      <c r="B107" s="101"/>
      <c r="C107" s="83"/>
      <c r="D107" s="84" t="s">
        <v>232</v>
      </c>
      <c r="E107" s="83">
        <f>Données!D23</f>
        <v>0</v>
      </c>
    </row>
    <row r="108" spans="1:5" s="82" customFormat="1" ht="26.25" customHeight="1">
      <c r="A108" s="87"/>
      <c r="B108" s="83"/>
      <c r="C108" s="83"/>
      <c r="D108" s="84" t="s">
        <v>233</v>
      </c>
      <c r="E108" s="83">
        <f>Données!E23</f>
        <v>0</v>
      </c>
    </row>
    <row r="109" spans="1:5" s="82" customFormat="1" ht="26.25" customHeight="1">
      <c r="A109" s="87"/>
      <c r="B109" s="83"/>
      <c r="C109" s="83"/>
      <c r="D109" s="84" t="s">
        <v>234</v>
      </c>
      <c r="E109" s="83">
        <f>Données!F23</f>
        <v>0</v>
      </c>
    </row>
    <row r="110" spans="1:4" s="82" customFormat="1" ht="18.75" customHeight="1">
      <c r="A110" s="87"/>
      <c r="D110" s="88"/>
    </row>
    <row r="111" spans="1:5" s="82" customFormat="1" ht="26.25" customHeight="1">
      <c r="A111" s="85">
        <f>Données!A24</f>
        <v>20</v>
      </c>
      <c r="B111" s="101">
        <f>Données!B24</f>
        <v>0</v>
      </c>
      <c r="C111" s="83"/>
      <c r="D111" s="84" t="s">
        <v>231</v>
      </c>
      <c r="E111" s="83">
        <f>Données!C24</f>
        <v>0</v>
      </c>
    </row>
    <row r="112" spans="1:5" s="82" customFormat="1" ht="26.25" customHeight="1">
      <c r="A112" s="87"/>
      <c r="B112" s="101"/>
      <c r="C112" s="83"/>
      <c r="D112" s="84" t="s">
        <v>232</v>
      </c>
      <c r="E112" s="83">
        <f>Données!D24</f>
        <v>0</v>
      </c>
    </row>
    <row r="113" spans="1:5" s="82" customFormat="1" ht="26.25" customHeight="1">
      <c r="A113" s="87"/>
      <c r="B113" s="83"/>
      <c r="C113" s="83"/>
      <c r="D113" s="84" t="s">
        <v>233</v>
      </c>
      <c r="E113" s="83">
        <f>Données!E24</f>
        <v>0</v>
      </c>
    </row>
    <row r="114" spans="1:5" s="82" customFormat="1" ht="26.25" customHeight="1">
      <c r="A114" s="87"/>
      <c r="B114" s="83"/>
      <c r="C114" s="83"/>
      <c r="D114" s="84" t="s">
        <v>234</v>
      </c>
      <c r="E114" s="83">
        <f>Données!F24</f>
        <v>0</v>
      </c>
    </row>
    <row r="115" spans="1:4" s="82" customFormat="1" ht="18.75" customHeight="1">
      <c r="A115" s="87"/>
      <c r="D115" s="88"/>
    </row>
    <row r="116" spans="1:5" s="82" customFormat="1" ht="26.25" customHeight="1">
      <c r="A116" s="85">
        <f>Données!A25</f>
        <v>21</v>
      </c>
      <c r="B116" s="101">
        <f>Données!B25</f>
        <v>0</v>
      </c>
      <c r="C116" s="83"/>
      <c r="D116" s="84" t="s">
        <v>231</v>
      </c>
      <c r="E116" s="83">
        <f>Données!C25</f>
        <v>0</v>
      </c>
    </row>
    <row r="117" spans="1:5" s="82" customFormat="1" ht="26.25" customHeight="1">
      <c r="A117" s="87"/>
      <c r="B117" s="101"/>
      <c r="C117" s="83"/>
      <c r="D117" s="84" t="s">
        <v>232</v>
      </c>
      <c r="E117" s="83">
        <f>Données!D25</f>
        <v>0</v>
      </c>
    </row>
    <row r="118" spans="1:5" s="82" customFormat="1" ht="26.25" customHeight="1">
      <c r="A118" s="87"/>
      <c r="B118" s="83"/>
      <c r="C118" s="83"/>
      <c r="D118" s="84" t="s">
        <v>233</v>
      </c>
      <c r="E118" s="83">
        <f>Données!E25</f>
        <v>0</v>
      </c>
    </row>
    <row r="119" spans="1:5" s="82" customFormat="1" ht="26.25" customHeight="1">
      <c r="A119" s="87"/>
      <c r="B119" s="83"/>
      <c r="C119" s="83"/>
      <c r="D119" s="84" t="s">
        <v>234</v>
      </c>
      <c r="E119" s="83">
        <f>Données!F25</f>
        <v>0</v>
      </c>
    </row>
    <row r="120" spans="1:4" s="82" customFormat="1" ht="18.75" customHeight="1">
      <c r="A120" s="87"/>
      <c r="D120" s="88"/>
    </row>
    <row r="121" spans="1:5" s="82" customFormat="1" ht="26.25" customHeight="1">
      <c r="A121" s="85">
        <f>Données!A26</f>
        <v>22</v>
      </c>
      <c r="B121" s="101">
        <f>Données!B26</f>
        <v>0</v>
      </c>
      <c r="C121" s="83"/>
      <c r="D121" s="84" t="s">
        <v>231</v>
      </c>
      <c r="E121" s="83">
        <f>Données!C26</f>
        <v>0</v>
      </c>
    </row>
    <row r="122" spans="1:5" s="82" customFormat="1" ht="26.25" customHeight="1">
      <c r="A122" s="87"/>
      <c r="B122" s="101"/>
      <c r="C122" s="83"/>
      <c r="D122" s="84" t="s">
        <v>232</v>
      </c>
      <c r="E122" s="83">
        <f>Données!D26</f>
        <v>0</v>
      </c>
    </row>
    <row r="123" spans="1:5" s="82" customFormat="1" ht="26.25" customHeight="1">
      <c r="A123" s="87"/>
      <c r="B123" s="83"/>
      <c r="C123" s="83"/>
      <c r="D123" s="84" t="s">
        <v>233</v>
      </c>
      <c r="E123" s="83">
        <f>Données!E26</f>
        <v>0</v>
      </c>
    </row>
    <row r="124" spans="1:5" s="82" customFormat="1" ht="26.25" customHeight="1">
      <c r="A124" s="87"/>
      <c r="B124" s="83"/>
      <c r="C124" s="83"/>
      <c r="D124" s="84" t="s">
        <v>234</v>
      </c>
      <c r="E124" s="83">
        <f>Données!F26</f>
        <v>0</v>
      </c>
    </row>
    <row r="125" spans="1:4" s="82" customFormat="1" ht="10.5" customHeight="1">
      <c r="A125" s="87"/>
      <c r="D125" s="88"/>
    </row>
    <row r="126" spans="1:5" s="82" customFormat="1" ht="28.5" customHeight="1">
      <c r="A126" s="87"/>
      <c r="B126" s="83"/>
      <c r="C126" s="102" t="s">
        <v>238</v>
      </c>
      <c r="D126" s="102"/>
      <c r="E126" s="83"/>
    </row>
    <row r="127" spans="1:5" s="82" customFormat="1" ht="26.25" customHeight="1">
      <c r="A127" s="85">
        <f>Données!A27</f>
        <v>23</v>
      </c>
      <c r="B127" s="101">
        <f>Données!B27</f>
        <v>0</v>
      </c>
      <c r="C127" s="83"/>
      <c r="D127" s="84" t="s">
        <v>231</v>
      </c>
      <c r="E127" s="83">
        <f>Données!C27</f>
        <v>0</v>
      </c>
    </row>
    <row r="128" spans="1:5" s="82" customFormat="1" ht="26.25" customHeight="1">
      <c r="A128" s="87"/>
      <c r="B128" s="101"/>
      <c r="C128" s="83"/>
      <c r="D128" s="84" t="s">
        <v>232</v>
      </c>
      <c r="E128" s="83">
        <f>Données!D27</f>
        <v>0</v>
      </c>
    </row>
    <row r="129" spans="1:5" s="82" customFormat="1" ht="26.25" customHeight="1">
      <c r="A129" s="87"/>
      <c r="B129" s="83"/>
      <c r="C129" s="83"/>
      <c r="D129" s="84" t="s">
        <v>233</v>
      </c>
      <c r="E129" s="83">
        <f>Données!E27</f>
        <v>0</v>
      </c>
    </row>
    <row r="130" spans="1:5" s="82" customFormat="1" ht="26.25" customHeight="1">
      <c r="A130" s="87"/>
      <c r="B130" s="83"/>
      <c r="C130" s="83"/>
      <c r="D130" s="84" t="s">
        <v>234</v>
      </c>
      <c r="E130" s="83">
        <f>Données!F27</f>
        <v>0</v>
      </c>
    </row>
    <row r="131" spans="1:4" s="82" customFormat="1" ht="18.75" customHeight="1">
      <c r="A131" s="87"/>
      <c r="D131" s="88"/>
    </row>
    <row r="132" spans="1:5" s="82" customFormat="1" ht="26.25" customHeight="1">
      <c r="A132" s="85">
        <f>Données!A28</f>
        <v>24</v>
      </c>
      <c r="B132" s="101">
        <f>Données!B28</f>
        <v>0</v>
      </c>
      <c r="C132" s="83"/>
      <c r="D132" s="84" t="s">
        <v>231</v>
      </c>
      <c r="E132" s="83">
        <f>Données!C28</f>
        <v>0</v>
      </c>
    </row>
    <row r="133" spans="1:5" s="82" customFormat="1" ht="26.25" customHeight="1">
      <c r="A133" s="87"/>
      <c r="B133" s="101"/>
      <c r="C133" s="83"/>
      <c r="D133" s="84" t="s">
        <v>232</v>
      </c>
      <c r="E133" s="83">
        <f>Données!D28</f>
        <v>0</v>
      </c>
    </row>
    <row r="134" spans="1:5" s="82" customFormat="1" ht="26.25" customHeight="1">
      <c r="A134" s="87"/>
      <c r="B134" s="83"/>
      <c r="C134" s="83"/>
      <c r="D134" s="84" t="s">
        <v>233</v>
      </c>
      <c r="E134" s="83">
        <f>Données!E28</f>
        <v>0</v>
      </c>
    </row>
    <row r="135" spans="1:5" s="82" customFormat="1" ht="26.25" customHeight="1">
      <c r="A135" s="87"/>
      <c r="B135" s="83"/>
      <c r="C135" s="83"/>
      <c r="D135" s="84" t="s">
        <v>234</v>
      </c>
      <c r="E135" s="83">
        <f>Données!F28</f>
        <v>0</v>
      </c>
    </row>
    <row r="136" spans="1:4" s="82" customFormat="1" ht="18.75" customHeight="1">
      <c r="A136" s="87"/>
      <c r="D136" s="88"/>
    </row>
    <row r="137" spans="1:5" s="82" customFormat="1" ht="26.25" customHeight="1">
      <c r="A137" s="85">
        <f>Données!A29</f>
        <v>25</v>
      </c>
      <c r="B137" s="101">
        <f>Données!B29</f>
        <v>0</v>
      </c>
      <c r="C137" s="83"/>
      <c r="D137" s="84" t="s">
        <v>231</v>
      </c>
      <c r="E137" s="83">
        <f>Données!C29</f>
        <v>0</v>
      </c>
    </row>
    <row r="138" spans="1:5" s="82" customFormat="1" ht="26.25" customHeight="1">
      <c r="A138" s="87"/>
      <c r="B138" s="101"/>
      <c r="C138" s="83"/>
      <c r="D138" s="84" t="s">
        <v>232</v>
      </c>
      <c r="E138" s="83">
        <f>Données!D29</f>
        <v>0</v>
      </c>
    </row>
    <row r="139" spans="1:5" s="82" customFormat="1" ht="26.25" customHeight="1">
      <c r="A139" s="87"/>
      <c r="B139" s="83"/>
      <c r="C139" s="83"/>
      <c r="D139" s="84" t="s">
        <v>233</v>
      </c>
      <c r="E139" s="83">
        <f>Données!E29</f>
        <v>0</v>
      </c>
    </row>
    <row r="140" spans="1:5" s="82" customFormat="1" ht="26.25" customHeight="1">
      <c r="A140" s="87"/>
      <c r="B140" s="83"/>
      <c r="C140" s="83"/>
      <c r="D140" s="84" t="s">
        <v>234</v>
      </c>
      <c r="E140" s="83">
        <f>Données!F29</f>
        <v>0</v>
      </c>
    </row>
    <row r="141" spans="1:4" s="82" customFormat="1" ht="18.75" customHeight="1">
      <c r="A141" s="87"/>
      <c r="D141" s="88"/>
    </row>
    <row r="142" spans="1:5" s="82" customFormat="1" ht="26.25" customHeight="1">
      <c r="A142" s="85">
        <f>Données!A30</f>
        <v>26</v>
      </c>
      <c r="B142" s="101">
        <f>Données!B30</f>
        <v>0</v>
      </c>
      <c r="C142" s="83"/>
      <c r="D142" s="84" t="s">
        <v>231</v>
      </c>
      <c r="E142" s="83">
        <f>Données!C30</f>
        <v>0</v>
      </c>
    </row>
    <row r="143" spans="1:5" s="82" customFormat="1" ht="26.25" customHeight="1">
      <c r="A143" s="87"/>
      <c r="B143" s="101"/>
      <c r="C143" s="83"/>
      <c r="D143" s="84" t="s">
        <v>232</v>
      </c>
      <c r="E143" s="83">
        <f>Données!D30</f>
        <v>0</v>
      </c>
    </row>
    <row r="144" spans="1:5" s="82" customFormat="1" ht="26.25" customHeight="1">
      <c r="A144" s="87"/>
      <c r="B144" s="83"/>
      <c r="C144" s="83"/>
      <c r="D144" s="84" t="s">
        <v>233</v>
      </c>
      <c r="E144" s="83">
        <f>Données!E30</f>
        <v>0</v>
      </c>
    </row>
    <row r="145" spans="1:5" s="82" customFormat="1" ht="26.25" customHeight="1">
      <c r="A145" s="87"/>
      <c r="B145" s="83"/>
      <c r="C145" s="83"/>
      <c r="D145" s="84" t="s">
        <v>234</v>
      </c>
      <c r="E145" s="83">
        <f>Données!F30</f>
        <v>0</v>
      </c>
    </row>
    <row r="146" spans="1:4" s="82" customFormat="1" ht="18.75" customHeight="1">
      <c r="A146" s="87"/>
      <c r="D146" s="88"/>
    </row>
    <row r="147" spans="1:5" s="82" customFormat="1" ht="26.25" customHeight="1">
      <c r="A147" s="85">
        <f>Données!A31</f>
        <v>27</v>
      </c>
      <c r="B147" s="101">
        <f>Données!B31</f>
        <v>0</v>
      </c>
      <c r="C147" s="83"/>
      <c r="D147" s="84" t="s">
        <v>231</v>
      </c>
      <c r="E147" s="83">
        <f>Données!C31</f>
        <v>0</v>
      </c>
    </row>
    <row r="148" spans="1:5" s="82" customFormat="1" ht="26.25" customHeight="1">
      <c r="A148" s="87"/>
      <c r="B148" s="101"/>
      <c r="C148" s="83"/>
      <c r="D148" s="84" t="s">
        <v>232</v>
      </c>
      <c r="E148" s="83">
        <f>Données!D31</f>
        <v>0</v>
      </c>
    </row>
    <row r="149" spans="1:5" s="82" customFormat="1" ht="26.25" customHeight="1">
      <c r="A149" s="87"/>
      <c r="B149" s="83"/>
      <c r="C149" s="83"/>
      <c r="D149" s="84" t="s">
        <v>233</v>
      </c>
      <c r="E149" s="83">
        <f>Données!E31</f>
        <v>0</v>
      </c>
    </row>
    <row r="150" spans="1:5" s="82" customFormat="1" ht="26.25" customHeight="1">
      <c r="A150" s="87"/>
      <c r="B150" s="83"/>
      <c r="C150" s="83"/>
      <c r="D150" s="84" t="s">
        <v>234</v>
      </c>
      <c r="E150" s="83">
        <f>Données!F31</f>
        <v>0</v>
      </c>
    </row>
    <row r="151" spans="1:4" s="82" customFormat="1" ht="18.75" customHeight="1">
      <c r="A151" s="87"/>
      <c r="D151" s="88"/>
    </row>
    <row r="152" spans="1:5" s="82" customFormat="1" ht="26.25" customHeight="1">
      <c r="A152" s="85">
        <f>Données!A32</f>
        <v>28</v>
      </c>
      <c r="B152" s="101">
        <f>Données!B32</f>
        <v>0</v>
      </c>
      <c r="C152" s="83"/>
      <c r="D152" s="84" t="s">
        <v>231</v>
      </c>
      <c r="E152" s="83">
        <f>Données!C32</f>
        <v>0</v>
      </c>
    </row>
    <row r="153" spans="1:5" s="82" customFormat="1" ht="26.25" customHeight="1">
      <c r="A153" s="87"/>
      <c r="B153" s="101"/>
      <c r="C153" s="83"/>
      <c r="D153" s="84" t="s">
        <v>232</v>
      </c>
      <c r="E153" s="83">
        <f>Données!D32</f>
        <v>0</v>
      </c>
    </row>
    <row r="154" spans="1:5" s="82" customFormat="1" ht="26.25" customHeight="1">
      <c r="A154" s="87"/>
      <c r="B154" s="83"/>
      <c r="C154" s="83"/>
      <c r="D154" s="84" t="s">
        <v>233</v>
      </c>
      <c r="E154" s="83">
        <f>Données!E32</f>
        <v>0</v>
      </c>
    </row>
    <row r="155" spans="1:5" s="82" customFormat="1" ht="26.25" customHeight="1">
      <c r="A155" s="87"/>
      <c r="B155" s="83"/>
      <c r="C155" s="83"/>
      <c r="D155" s="84" t="s">
        <v>234</v>
      </c>
      <c r="E155" s="83">
        <f>Données!F32</f>
        <v>0</v>
      </c>
    </row>
    <row r="156" spans="1:4" s="82" customFormat="1" ht="26.25" customHeight="1">
      <c r="A156" s="87"/>
      <c r="D156" s="88"/>
    </row>
    <row r="157" spans="1:5" s="82" customFormat="1" ht="26.25" customHeight="1">
      <c r="A157" s="87"/>
      <c r="B157" s="83"/>
      <c r="C157" s="102" t="s">
        <v>239</v>
      </c>
      <c r="D157" s="102"/>
      <c r="E157" s="83"/>
    </row>
    <row r="158" spans="1:5" s="82" customFormat="1" ht="26.25" customHeight="1">
      <c r="A158" s="85">
        <f>Données!A33</f>
        <v>29</v>
      </c>
      <c r="B158" s="101">
        <f>Données!B33</f>
        <v>0</v>
      </c>
      <c r="C158" s="83"/>
      <c r="D158" s="84" t="s">
        <v>231</v>
      </c>
      <c r="E158" s="83">
        <f>Données!C33</f>
        <v>0</v>
      </c>
    </row>
    <row r="159" spans="1:5" s="82" customFormat="1" ht="26.25" customHeight="1">
      <c r="A159" s="87"/>
      <c r="B159" s="101"/>
      <c r="C159" s="83"/>
      <c r="D159" s="84" t="s">
        <v>232</v>
      </c>
      <c r="E159" s="83">
        <f>Données!D33</f>
        <v>0</v>
      </c>
    </row>
    <row r="160" spans="1:5" s="82" customFormat="1" ht="26.25" customHeight="1">
      <c r="A160" s="87"/>
      <c r="B160" s="83"/>
      <c r="C160" s="83"/>
      <c r="D160" s="84" t="s">
        <v>233</v>
      </c>
      <c r="E160" s="83">
        <f>Données!E33</f>
        <v>0</v>
      </c>
    </row>
    <row r="161" spans="1:5" s="82" customFormat="1" ht="26.25" customHeight="1">
      <c r="A161" s="87"/>
      <c r="B161" s="83"/>
      <c r="C161" s="83"/>
      <c r="D161" s="84" t="s">
        <v>234</v>
      </c>
      <c r="E161" s="83">
        <f>Données!F33</f>
        <v>0</v>
      </c>
    </row>
    <row r="162" spans="1:4" s="82" customFormat="1" ht="18.75" customHeight="1">
      <c r="A162" s="87"/>
      <c r="D162" s="88"/>
    </row>
    <row r="163" spans="1:5" s="82" customFormat="1" ht="26.25" customHeight="1">
      <c r="A163" s="85">
        <f>Données!A34</f>
        <v>30</v>
      </c>
      <c r="B163" s="101">
        <f>Données!B34</f>
        <v>0</v>
      </c>
      <c r="C163" s="83"/>
      <c r="D163" s="84" t="s">
        <v>231</v>
      </c>
      <c r="E163" s="83">
        <f>Données!C34</f>
        <v>0</v>
      </c>
    </row>
    <row r="164" spans="1:5" s="82" customFormat="1" ht="26.25" customHeight="1">
      <c r="A164" s="87"/>
      <c r="B164" s="101"/>
      <c r="C164" s="83"/>
      <c r="D164" s="84" t="s">
        <v>232</v>
      </c>
      <c r="E164" s="83">
        <f>Données!D34</f>
        <v>0</v>
      </c>
    </row>
    <row r="165" spans="1:5" s="82" customFormat="1" ht="26.25" customHeight="1">
      <c r="A165" s="87"/>
      <c r="B165" s="83"/>
      <c r="C165" s="83"/>
      <c r="D165" s="84" t="s">
        <v>233</v>
      </c>
      <c r="E165" s="83">
        <f>Données!E34</f>
        <v>0</v>
      </c>
    </row>
    <row r="166" spans="1:5" s="82" customFormat="1" ht="26.25" customHeight="1">
      <c r="A166" s="87"/>
      <c r="B166" s="83"/>
      <c r="C166" s="83"/>
      <c r="D166" s="84" t="s">
        <v>234</v>
      </c>
      <c r="E166" s="83">
        <f>Données!F34</f>
        <v>0</v>
      </c>
    </row>
    <row r="167" spans="1:4" s="82" customFormat="1" ht="18.75" customHeight="1">
      <c r="A167" s="87"/>
      <c r="D167" s="88"/>
    </row>
    <row r="168" spans="1:5" s="82" customFormat="1" ht="26.25" customHeight="1">
      <c r="A168" s="85">
        <f>Données!A35</f>
        <v>31</v>
      </c>
      <c r="B168" s="101">
        <f>Données!B35</f>
        <v>0</v>
      </c>
      <c r="C168" s="83"/>
      <c r="D168" s="84" t="s">
        <v>231</v>
      </c>
      <c r="E168" s="83">
        <f>Données!C35</f>
        <v>0</v>
      </c>
    </row>
    <row r="169" spans="1:5" s="82" customFormat="1" ht="26.25" customHeight="1">
      <c r="A169" s="87"/>
      <c r="B169" s="101"/>
      <c r="C169" s="83"/>
      <c r="D169" s="84" t="s">
        <v>232</v>
      </c>
      <c r="E169" s="83">
        <f>Données!D35</f>
        <v>0</v>
      </c>
    </row>
    <row r="170" spans="1:5" s="82" customFormat="1" ht="26.25" customHeight="1">
      <c r="A170" s="87"/>
      <c r="B170" s="83"/>
      <c r="C170" s="83"/>
      <c r="D170" s="84" t="s">
        <v>233</v>
      </c>
      <c r="E170" s="83">
        <f>Données!E35</f>
        <v>0</v>
      </c>
    </row>
    <row r="171" spans="1:5" s="82" customFormat="1" ht="26.25" customHeight="1">
      <c r="A171" s="87"/>
      <c r="B171" s="83"/>
      <c r="C171" s="83"/>
      <c r="D171" s="84" t="s">
        <v>234</v>
      </c>
      <c r="E171" s="83">
        <f>Données!F35</f>
        <v>0</v>
      </c>
    </row>
    <row r="172" spans="1:4" s="82" customFormat="1" ht="18.75" customHeight="1">
      <c r="A172" s="87"/>
      <c r="D172" s="88"/>
    </row>
    <row r="173" spans="1:5" s="82" customFormat="1" ht="26.25" customHeight="1">
      <c r="A173" s="85">
        <f>Données!A36</f>
        <v>32</v>
      </c>
      <c r="B173" s="101">
        <f>Données!B36</f>
        <v>0</v>
      </c>
      <c r="C173" s="83"/>
      <c r="D173" s="84" t="s">
        <v>231</v>
      </c>
      <c r="E173" s="83">
        <f>Données!C36</f>
        <v>0</v>
      </c>
    </row>
    <row r="174" spans="1:5" s="82" customFormat="1" ht="26.25" customHeight="1">
      <c r="A174" s="87"/>
      <c r="B174" s="101"/>
      <c r="C174" s="83"/>
      <c r="D174" s="84" t="s">
        <v>232</v>
      </c>
      <c r="E174" s="83">
        <f>Données!D36</f>
        <v>0</v>
      </c>
    </row>
    <row r="175" spans="1:5" s="82" customFormat="1" ht="26.25" customHeight="1">
      <c r="A175" s="87"/>
      <c r="B175" s="83"/>
      <c r="C175" s="83"/>
      <c r="D175" s="84" t="s">
        <v>233</v>
      </c>
      <c r="E175" s="83">
        <f>Données!E36</f>
        <v>0</v>
      </c>
    </row>
    <row r="176" spans="1:5" s="82" customFormat="1" ht="26.25" customHeight="1">
      <c r="A176" s="87"/>
      <c r="B176" s="83"/>
      <c r="C176" s="83"/>
      <c r="D176" s="84" t="s">
        <v>234</v>
      </c>
      <c r="E176" s="83">
        <f>Données!F36</f>
        <v>0</v>
      </c>
    </row>
    <row r="177" spans="1:4" s="82" customFormat="1" ht="18.75" customHeight="1">
      <c r="A177" s="87"/>
      <c r="D177" s="88"/>
    </row>
    <row r="178" spans="1:5" ht="26.25" customHeight="1">
      <c r="A178" s="85">
        <f>Données!A37</f>
        <v>33</v>
      </c>
      <c r="B178" s="101">
        <f>Données!B37</f>
        <v>0</v>
      </c>
      <c r="C178" s="83"/>
      <c r="D178" s="84" t="s">
        <v>231</v>
      </c>
      <c r="E178" s="83">
        <f>Données!C37</f>
        <v>0</v>
      </c>
    </row>
    <row r="179" spans="1:5" ht="26.25" customHeight="1">
      <c r="A179" s="87"/>
      <c r="B179" s="101"/>
      <c r="C179" s="83"/>
      <c r="D179" s="84" t="s">
        <v>232</v>
      </c>
      <c r="E179" s="83">
        <f>Données!D37</f>
        <v>0</v>
      </c>
    </row>
    <row r="180" spans="1:5" ht="26.25" customHeight="1">
      <c r="A180" s="87"/>
      <c r="B180" s="83"/>
      <c r="C180" s="83"/>
      <c r="D180" s="84" t="s">
        <v>233</v>
      </c>
      <c r="E180" s="83">
        <f>Données!E37</f>
        <v>0</v>
      </c>
    </row>
    <row r="181" spans="1:5" ht="26.25" customHeight="1">
      <c r="A181" s="87"/>
      <c r="B181" s="83"/>
      <c r="C181" s="83"/>
      <c r="D181" s="84" t="s">
        <v>234</v>
      </c>
      <c r="E181" s="83">
        <f>Données!F37</f>
        <v>0</v>
      </c>
    </row>
    <row r="182" spans="1:5" ht="18.75" customHeight="1">
      <c r="A182" s="87"/>
      <c r="B182" s="82"/>
      <c r="C182" s="82"/>
      <c r="D182" s="88"/>
      <c r="E182" s="82"/>
    </row>
    <row r="183" spans="1:5" ht="26.25" customHeight="1">
      <c r="A183" s="85">
        <f>Données!A38</f>
        <v>34</v>
      </c>
      <c r="B183" s="101">
        <f>Données!B38</f>
        <v>0</v>
      </c>
      <c r="C183" s="83"/>
      <c r="D183" s="84" t="s">
        <v>231</v>
      </c>
      <c r="E183" s="83">
        <f>Données!C38</f>
        <v>0</v>
      </c>
    </row>
    <row r="184" spans="1:5" ht="26.25" customHeight="1">
      <c r="A184" s="87"/>
      <c r="B184" s="101"/>
      <c r="C184" s="83"/>
      <c r="D184" s="84" t="s">
        <v>232</v>
      </c>
      <c r="E184" s="83">
        <f>Données!D38</f>
        <v>0</v>
      </c>
    </row>
    <row r="185" spans="1:5" ht="26.25" customHeight="1">
      <c r="A185" s="87"/>
      <c r="B185" s="83"/>
      <c r="C185" s="83"/>
      <c r="D185" s="84" t="s">
        <v>233</v>
      </c>
      <c r="E185" s="83">
        <f>Données!E38</f>
        <v>0</v>
      </c>
    </row>
    <row r="186" spans="1:5" ht="26.25" customHeight="1">
      <c r="A186" s="87"/>
      <c r="B186" s="83"/>
      <c r="C186" s="83"/>
      <c r="D186" s="84" t="s">
        <v>234</v>
      </c>
      <c r="E186" s="83">
        <f>Données!F38</f>
        <v>0</v>
      </c>
    </row>
    <row r="187" ht="26.25" customHeight="1"/>
    <row r="188" spans="1:7" ht="26.25" customHeight="1">
      <c r="A188" s="87"/>
      <c r="B188" s="83"/>
      <c r="C188" s="102" t="s">
        <v>240</v>
      </c>
      <c r="D188" s="102"/>
      <c r="E188" s="83"/>
      <c r="F188" s="82"/>
      <c r="G188" s="82"/>
    </row>
    <row r="189" spans="1:7" ht="26.25" customHeight="1">
      <c r="A189" s="85">
        <f>Données!A39</f>
        <v>35</v>
      </c>
      <c r="B189" s="101">
        <f>Données!B39</f>
        <v>0</v>
      </c>
      <c r="C189" s="83"/>
      <c r="D189" s="84" t="s">
        <v>231</v>
      </c>
      <c r="E189" s="83">
        <f>Données!C39</f>
        <v>0</v>
      </c>
      <c r="F189" s="82"/>
      <c r="G189" s="82"/>
    </row>
    <row r="190" spans="1:7" ht="26.25" customHeight="1">
      <c r="A190" s="87"/>
      <c r="B190" s="101"/>
      <c r="C190" s="83"/>
      <c r="D190" s="84" t="s">
        <v>232</v>
      </c>
      <c r="E190" s="83">
        <f>Données!D39</f>
        <v>0</v>
      </c>
      <c r="F190" s="82"/>
      <c r="G190" s="82"/>
    </row>
    <row r="191" spans="1:7" ht="26.25" customHeight="1">
      <c r="A191" s="87"/>
      <c r="B191" s="83"/>
      <c r="C191" s="83"/>
      <c r="D191" s="84" t="s">
        <v>233</v>
      </c>
      <c r="E191" s="83">
        <f>Données!E39</f>
        <v>0</v>
      </c>
      <c r="F191" s="82"/>
      <c r="G191" s="82"/>
    </row>
    <row r="192" spans="1:7" ht="26.25" customHeight="1">
      <c r="A192" s="87"/>
      <c r="B192" s="83"/>
      <c r="C192" s="83"/>
      <c r="D192" s="84" t="s">
        <v>234</v>
      </c>
      <c r="E192" s="83">
        <f>Données!F39</f>
        <v>0</v>
      </c>
      <c r="F192" s="82"/>
      <c r="G192" s="82"/>
    </row>
    <row r="193" spans="1:7" ht="18.75" customHeight="1">
      <c r="A193" s="87"/>
      <c r="B193" s="82"/>
      <c r="C193" s="82"/>
      <c r="D193" s="88"/>
      <c r="E193" s="82"/>
      <c r="F193" s="82"/>
      <c r="G193" s="82"/>
    </row>
    <row r="194" spans="1:7" ht="26.25" customHeight="1">
      <c r="A194" s="85">
        <f>Données!A40</f>
        <v>36</v>
      </c>
      <c r="B194" s="101">
        <f>Données!B40</f>
        <v>0</v>
      </c>
      <c r="C194" s="83"/>
      <c r="D194" s="84" t="s">
        <v>231</v>
      </c>
      <c r="E194" s="83">
        <f>Données!C40</f>
        <v>0</v>
      </c>
      <c r="F194" s="82"/>
      <c r="G194" s="82"/>
    </row>
    <row r="195" spans="1:7" ht="26.25" customHeight="1">
      <c r="A195" s="87"/>
      <c r="B195" s="101"/>
      <c r="C195" s="83"/>
      <c r="D195" s="84" t="s">
        <v>232</v>
      </c>
      <c r="E195" s="83">
        <f>Données!D40</f>
        <v>0</v>
      </c>
      <c r="F195" s="82"/>
      <c r="G195" s="82"/>
    </row>
    <row r="196" spans="1:7" ht="26.25" customHeight="1">
      <c r="A196" s="87"/>
      <c r="B196" s="83"/>
      <c r="C196" s="83"/>
      <c r="D196" s="84" t="s">
        <v>233</v>
      </c>
      <c r="E196" s="83">
        <f>Données!E40</f>
        <v>0</v>
      </c>
      <c r="F196" s="82"/>
      <c r="G196" s="82"/>
    </row>
    <row r="197" spans="1:7" ht="26.25" customHeight="1">
      <c r="A197" s="87"/>
      <c r="B197" s="83"/>
      <c r="C197" s="83"/>
      <c r="D197" s="84" t="s">
        <v>234</v>
      </c>
      <c r="E197" s="83">
        <f>Données!F40</f>
        <v>0</v>
      </c>
      <c r="F197" s="82"/>
      <c r="G197" s="82"/>
    </row>
    <row r="198" spans="1:7" ht="18.75" customHeight="1">
      <c r="A198" s="87"/>
      <c r="B198" s="82"/>
      <c r="C198" s="82"/>
      <c r="D198" s="88"/>
      <c r="E198" s="82"/>
      <c r="F198" s="82"/>
      <c r="G198" s="82"/>
    </row>
    <row r="199" spans="1:7" ht="26.25" customHeight="1">
      <c r="A199" s="85">
        <f>Données!A41</f>
        <v>37</v>
      </c>
      <c r="B199" s="101">
        <f>Données!B41</f>
        <v>0</v>
      </c>
      <c r="C199" s="83"/>
      <c r="D199" s="84" t="s">
        <v>231</v>
      </c>
      <c r="E199" s="83">
        <f>Données!C41</f>
        <v>0</v>
      </c>
      <c r="F199" s="82"/>
      <c r="G199" s="82"/>
    </row>
    <row r="200" spans="1:7" ht="26.25" customHeight="1">
      <c r="A200" s="87"/>
      <c r="B200" s="101"/>
      <c r="C200" s="83"/>
      <c r="D200" s="84" t="s">
        <v>232</v>
      </c>
      <c r="E200" s="83">
        <f>Données!D41</f>
        <v>0</v>
      </c>
      <c r="F200" s="82"/>
      <c r="G200" s="82"/>
    </row>
    <row r="201" spans="1:7" ht="26.25" customHeight="1">
      <c r="A201" s="87"/>
      <c r="B201" s="83"/>
      <c r="C201" s="83"/>
      <c r="D201" s="84" t="s">
        <v>233</v>
      </c>
      <c r="E201" s="83">
        <f>Données!E41</f>
        <v>0</v>
      </c>
      <c r="F201" s="82"/>
      <c r="G201" s="82"/>
    </row>
    <row r="202" spans="1:7" ht="26.25" customHeight="1">
      <c r="A202" s="87"/>
      <c r="B202" s="83"/>
      <c r="C202" s="83"/>
      <c r="D202" s="84" t="s">
        <v>234</v>
      </c>
      <c r="E202" s="83">
        <f>Données!F41</f>
        <v>0</v>
      </c>
      <c r="F202" s="82"/>
      <c r="G202" s="82"/>
    </row>
    <row r="203" spans="1:7" ht="18.75" customHeight="1">
      <c r="A203" s="87"/>
      <c r="B203" s="82"/>
      <c r="C203" s="82"/>
      <c r="D203" s="88"/>
      <c r="E203" s="82"/>
      <c r="F203" s="82"/>
      <c r="G203" s="82"/>
    </row>
    <row r="204" spans="1:7" ht="26.25" customHeight="1">
      <c r="A204" s="85">
        <f>Données!A42</f>
        <v>38</v>
      </c>
      <c r="B204" s="101">
        <f>Données!B42</f>
        <v>0</v>
      </c>
      <c r="C204" s="83"/>
      <c r="D204" s="84" t="s">
        <v>231</v>
      </c>
      <c r="E204" s="83">
        <f>Données!C42</f>
        <v>0</v>
      </c>
      <c r="F204" s="82"/>
      <c r="G204" s="82"/>
    </row>
    <row r="205" spans="1:7" ht="26.25" customHeight="1">
      <c r="A205" s="87"/>
      <c r="B205" s="101"/>
      <c r="C205" s="83"/>
      <c r="D205" s="84" t="s">
        <v>232</v>
      </c>
      <c r="E205" s="83">
        <f>Données!D42</f>
        <v>0</v>
      </c>
      <c r="F205" s="82"/>
      <c r="G205" s="82"/>
    </row>
    <row r="206" spans="1:7" ht="26.25" customHeight="1">
      <c r="A206" s="87"/>
      <c r="B206" s="83"/>
      <c r="C206" s="83"/>
      <c r="D206" s="84" t="s">
        <v>233</v>
      </c>
      <c r="E206" s="83">
        <f>Données!E42</f>
        <v>0</v>
      </c>
      <c r="F206" s="82"/>
      <c r="G206" s="82"/>
    </row>
    <row r="207" spans="1:7" ht="26.25" customHeight="1">
      <c r="A207" s="87"/>
      <c r="B207" s="83"/>
      <c r="C207" s="83"/>
      <c r="D207" s="84" t="s">
        <v>234</v>
      </c>
      <c r="E207" s="83">
        <f>Données!F42</f>
        <v>0</v>
      </c>
      <c r="F207" s="82"/>
      <c r="G207" s="82"/>
    </row>
    <row r="208" spans="1:7" ht="18.75" customHeight="1">
      <c r="A208" s="87"/>
      <c r="B208" s="82"/>
      <c r="C208" s="82"/>
      <c r="D208" s="88"/>
      <c r="E208" s="82"/>
      <c r="F208" s="82"/>
      <c r="G208" s="82"/>
    </row>
    <row r="209" spans="1:5" ht="26.25" customHeight="1">
      <c r="A209" s="85">
        <f>Données!A43</f>
        <v>39</v>
      </c>
      <c r="B209" s="101">
        <f>Données!B43</f>
        <v>0</v>
      </c>
      <c r="C209" s="83"/>
      <c r="D209" s="84" t="s">
        <v>231</v>
      </c>
      <c r="E209" s="83">
        <f>Données!C43</f>
        <v>0</v>
      </c>
    </row>
    <row r="210" spans="1:5" ht="26.25" customHeight="1">
      <c r="A210" s="87"/>
      <c r="B210" s="101"/>
      <c r="C210" s="83"/>
      <c r="D210" s="84" t="s">
        <v>232</v>
      </c>
      <c r="E210" s="83">
        <f>Données!D43</f>
        <v>0</v>
      </c>
    </row>
    <row r="211" spans="1:5" ht="26.25" customHeight="1">
      <c r="A211" s="87"/>
      <c r="B211" s="83"/>
      <c r="C211" s="83"/>
      <c r="D211" s="84" t="s">
        <v>233</v>
      </c>
      <c r="E211" s="83">
        <f>Données!E43</f>
        <v>0</v>
      </c>
    </row>
    <row r="212" spans="1:5" ht="26.25" customHeight="1">
      <c r="A212" s="87"/>
      <c r="B212" s="83"/>
      <c r="C212" s="83"/>
      <c r="D212" s="84" t="s">
        <v>234</v>
      </c>
      <c r="E212" s="83">
        <f>Données!F43</f>
        <v>0</v>
      </c>
    </row>
    <row r="213" spans="1:5" ht="18.75" customHeight="1">
      <c r="A213" s="87"/>
      <c r="B213" s="82"/>
      <c r="C213" s="82"/>
      <c r="D213" s="88"/>
      <c r="E213" s="82"/>
    </row>
    <row r="214" spans="1:5" ht="26.25" customHeight="1">
      <c r="A214" s="85">
        <f>Données!A44</f>
        <v>40</v>
      </c>
      <c r="B214" s="101">
        <f>Données!B44</f>
        <v>0</v>
      </c>
      <c r="C214" s="83"/>
      <c r="D214" s="84" t="s">
        <v>231</v>
      </c>
      <c r="E214" s="83">
        <f>Données!C44</f>
        <v>0</v>
      </c>
    </row>
    <row r="215" spans="1:5" ht="26.25" customHeight="1">
      <c r="A215" s="87"/>
      <c r="B215" s="101"/>
      <c r="C215" s="83"/>
      <c r="D215" s="84" t="s">
        <v>232</v>
      </c>
      <c r="E215" s="83">
        <f>Données!D44</f>
        <v>0</v>
      </c>
    </row>
    <row r="216" spans="1:5" ht="26.25" customHeight="1">
      <c r="A216" s="87"/>
      <c r="B216" s="83"/>
      <c r="C216" s="83"/>
      <c r="D216" s="84" t="s">
        <v>233</v>
      </c>
      <c r="E216" s="83">
        <f>Données!E44</f>
        <v>0</v>
      </c>
    </row>
    <row r="217" spans="1:5" ht="26.25" customHeight="1">
      <c r="A217" s="87"/>
      <c r="B217" s="83"/>
      <c r="C217" s="83"/>
      <c r="D217" s="84" t="s">
        <v>234</v>
      </c>
      <c r="E217" s="83">
        <f>Données!F44</f>
        <v>0</v>
      </c>
    </row>
  </sheetData>
  <sheetProtection sheet="1" objects="1" scenarios="1"/>
  <mergeCells count="49">
    <mergeCell ref="A1:G1"/>
    <mergeCell ref="B3:B4"/>
    <mergeCell ref="B8:B9"/>
    <mergeCell ref="B13:B14"/>
    <mergeCell ref="B18:B19"/>
    <mergeCell ref="B23:B24"/>
    <mergeCell ref="B28:B29"/>
    <mergeCell ref="C33:D33"/>
    <mergeCell ref="B34:B35"/>
    <mergeCell ref="B39:B40"/>
    <mergeCell ref="B44:B45"/>
    <mergeCell ref="B49:B50"/>
    <mergeCell ref="B54:B55"/>
    <mergeCell ref="B59:B60"/>
    <mergeCell ref="C64:D64"/>
    <mergeCell ref="B65:B66"/>
    <mergeCell ref="B70:B71"/>
    <mergeCell ref="B75:B76"/>
    <mergeCell ref="B80:B81"/>
    <mergeCell ref="B85:B86"/>
    <mergeCell ref="B90:B91"/>
    <mergeCell ref="C95:D95"/>
    <mergeCell ref="B96:B97"/>
    <mergeCell ref="B101:B102"/>
    <mergeCell ref="B106:B107"/>
    <mergeCell ref="B111:B112"/>
    <mergeCell ref="B116:B117"/>
    <mergeCell ref="B121:B122"/>
    <mergeCell ref="C126:D126"/>
    <mergeCell ref="B127:B128"/>
    <mergeCell ref="B132:B133"/>
    <mergeCell ref="B137:B138"/>
    <mergeCell ref="B142:B143"/>
    <mergeCell ref="B147:B148"/>
    <mergeCell ref="B152:B153"/>
    <mergeCell ref="C157:D157"/>
    <mergeCell ref="B158:B159"/>
    <mergeCell ref="B163:B164"/>
    <mergeCell ref="B168:B169"/>
    <mergeCell ref="B173:B174"/>
    <mergeCell ref="B178:B179"/>
    <mergeCell ref="B183:B184"/>
    <mergeCell ref="C188:D188"/>
    <mergeCell ref="B189:B190"/>
    <mergeCell ref="B214:B215"/>
    <mergeCell ref="B194:B195"/>
    <mergeCell ref="B199:B200"/>
    <mergeCell ref="B204:B205"/>
    <mergeCell ref="B209:B210"/>
  </mergeCells>
  <printOptions/>
  <pageMargins left="0.1968503937007874" right="0.1968503937007874" top="0.5905511811023623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O45"/>
  <sheetViews>
    <sheetView workbookViewId="0" topLeftCell="A1">
      <selection activeCell="D26" sqref="D26"/>
    </sheetView>
  </sheetViews>
  <sheetFormatPr defaultColWidth="11.5546875" defaultRowHeight="15"/>
  <cols>
    <col min="1" max="1" width="5.3359375" style="0" customWidth="1"/>
    <col min="2" max="2" width="27.99609375" style="0" customWidth="1"/>
    <col min="3" max="6" width="9.6640625" style="0" customWidth="1"/>
    <col min="7" max="7" width="5.21484375" style="0" customWidth="1"/>
    <col min="8" max="12" width="10.88671875" style="0" customWidth="1"/>
    <col min="13" max="13" width="9.6640625" style="0" customWidth="1"/>
    <col min="14" max="14" width="11.3359375" style="0" customWidth="1"/>
    <col min="15" max="15" width="9.6640625" style="0" customWidth="1"/>
  </cols>
  <sheetData>
    <row r="1" spans="1:12" ht="15">
      <c r="A1" s="21">
        <v>1</v>
      </c>
      <c r="B1" s="21">
        <v>2</v>
      </c>
      <c r="C1" s="21">
        <v>3</v>
      </c>
      <c r="D1" s="21">
        <v>4</v>
      </c>
      <c r="E1" s="21">
        <v>5</v>
      </c>
      <c r="F1" s="21">
        <v>6</v>
      </c>
      <c r="G1" s="21">
        <v>1</v>
      </c>
      <c r="H1" s="21">
        <v>2</v>
      </c>
      <c r="I1" s="21">
        <v>3</v>
      </c>
      <c r="J1" s="21">
        <v>4</v>
      </c>
      <c r="K1" s="21">
        <v>5</v>
      </c>
      <c r="L1" s="21">
        <v>6</v>
      </c>
    </row>
    <row r="2" spans="1:15" ht="15">
      <c r="A2" s="38" t="s">
        <v>24</v>
      </c>
      <c r="B2" s="23" t="s">
        <v>11</v>
      </c>
      <c r="C2" s="104" t="s">
        <v>12</v>
      </c>
      <c r="D2" s="104"/>
      <c r="E2" s="104"/>
      <c r="F2" s="104"/>
      <c r="G2" s="31"/>
      <c r="H2" s="32" t="s">
        <v>13</v>
      </c>
      <c r="I2" s="105" t="s">
        <v>14</v>
      </c>
      <c r="J2" s="105"/>
      <c r="K2" s="105"/>
      <c r="L2" s="105"/>
      <c r="N2" s="58" t="s">
        <v>99</v>
      </c>
      <c r="O2" s="58" t="str">
        <f>IF('  Q U I Z  '!Q18=TRUE,"Non, désolé","Cherche encore !")</f>
        <v>Cherche encore !</v>
      </c>
    </row>
    <row r="3" spans="1:12" ht="15.75">
      <c r="A3" s="54">
        <f>COUNTA(B5:B45)</f>
        <v>16</v>
      </c>
      <c r="B3" s="22"/>
      <c r="C3" s="24">
        <v>1</v>
      </c>
      <c r="D3" s="24">
        <v>2</v>
      </c>
      <c r="E3" s="24">
        <v>3</v>
      </c>
      <c r="F3" s="24">
        <v>4</v>
      </c>
      <c r="G3" s="31"/>
      <c r="H3" s="34" t="s">
        <v>15</v>
      </c>
      <c r="I3" s="33">
        <v>1</v>
      </c>
      <c r="J3" s="33">
        <v>2</v>
      </c>
      <c r="K3" s="33">
        <v>3</v>
      </c>
      <c r="L3" s="33">
        <v>4</v>
      </c>
    </row>
    <row r="4" spans="1:12" ht="15">
      <c r="A4" s="67">
        <v>0</v>
      </c>
      <c r="B4" s="68" t="s">
        <v>229</v>
      </c>
      <c r="C4" s="69" t="str">
        <f>"Salut, mon nom est "&amp;Consignes!D20</f>
        <v>Salut, mon nom est Amaris</v>
      </c>
      <c r="D4" s="69" t="str">
        <f>" Moi, je m'appelle "&amp;Consignes!D21</f>
        <v> Moi, je m'appelle Basile</v>
      </c>
      <c r="E4" s="69" t="str">
        <f>"... et moi "&amp;Consignes!D22</f>
        <v>... et moi Camellia</v>
      </c>
      <c r="F4" s="69" t="str">
        <f>"Hello, je suis "&amp;Consignes!D23</f>
        <v>Hello, je suis Dahlia</v>
      </c>
      <c r="G4" s="31">
        <v>0</v>
      </c>
      <c r="H4" s="40"/>
      <c r="I4" s="41"/>
      <c r="J4" s="41"/>
      <c r="K4" s="41"/>
      <c r="L4" s="41"/>
    </row>
    <row r="5" spans="1:12" ht="15">
      <c r="A5" s="67">
        <v>1</v>
      </c>
      <c r="B5" s="77" t="s">
        <v>111</v>
      </c>
      <c r="C5" s="77" t="s">
        <v>112</v>
      </c>
      <c r="D5" s="77" t="s">
        <v>113</v>
      </c>
      <c r="E5" s="77" t="s">
        <v>114</v>
      </c>
      <c r="F5" s="77" t="s">
        <v>115</v>
      </c>
      <c r="G5" s="31">
        <v>1</v>
      </c>
      <c r="H5" s="35">
        <v>2</v>
      </c>
      <c r="I5" s="78" t="s">
        <v>116</v>
      </c>
      <c r="J5" s="78" t="s">
        <v>117</v>
      </c>
      <c r="K5" s="78" t="s">
        <v>118</v>
      </c>
      <c r="L5" s="78" t="s">
        <v>119</v>
      </c>
    </row>
    <row r="6" spans="1:12" ht="15">
      <c r="A6" s="67">
        <v>2</v>
      </c>
      <c r="B6" s="77" t="s">
        <v>120</v>
      </c>
      <c r="C6" s="77" t="s">
        <v>121</v>
      </c>
      <c r="D6" s="77" t="s">
        <v>122</v>
      </c>
      <c r="E6" s="77" t="s">
        <v>123</v>
      </c>
      <c r="F6" s="77" t="s">
        <v>124</v>
      </c>
      <c r="G6" s="31">
        <v>2</v>
      </c>
      <c r="H6" s="35">
        <v>2</v>
      </c>
      <c r="I6" s="78" t="s">
        <v>125</v>
      </c>
      <c r="J6" s="78" t="s">
        <v>126</v>
      </c>
      <c r="K6" s="78" t="s">
        <v>127</v>
      </c>
      <c r="L6" s="78" t="s">
        <v>125</v>
      </c>
    </row>
    <row r="7" spans="1:12" ht="15">
      <c r="A7" s="67">
        <v>3</v>
      </c>
      <c r="B7" s="77" t="s">
        <v>128</v>
      </c>
      <c r="C7" s="77" t="s">
        <v>129</v>
      </c>
      <c r="D7" s="77" t="s">
        <v>130</v>
      </c>
      <c r="E7" s="77" t="s">
        <v>131</v>
      </c>
      <c r="F7" s="77" t="s">
        <v>132</v>
      </c>
      <c r="G7" s="31">
        <v>3</v>
      </c>
      <c r="H7" s="35">
        <v>1</v>
      </c>
      <c r="I7" s="78" t="s">
        <v>133</v>
      </c>
      <c r="J7" s="78" t="s">
        <v>125</v>
      </c>
      <c r="K7" s="78" t="s">
        <v>125</v>
      </c>
      <c r="L7" s="78" t="s">
        <v>134</v>
      </c>
    </row>
    <row r="8" spans="1:12" ht="15">
      <c r="A8" s="67">
        <v>4</v>
      </c>
      <c r="B8" s="77" t="s">
        <v>135</v>
      </c>
      <c r="C8" s="77" t="s">
        <v>136</v>
      </c>
      <c r="D8" s="77" t="s">
        <v>137</v>
      </c>
      <c r="E8" s="77" t="s">
        <v>138</v>
      </c>
      <c r="F8" s="77" t="s">
        <v>139</v>
      </c>
      <c r="G8" s="31">
        <v>4</v>
      </c>
      <c r="H8" s="35">
        <v>4</v>
      </c>
      <c r="I8" s="78" t="s">
        <v>125</v>
      </c>
      <c r="J8" s="78" t="s">
        <v>140</v>
      </c>
      <c r="K8" s="79" t="s">
        <v>141</v>
      </c>
      <c r="L8" s="78" t="s">
        <v>133</v>
      </c>
    </row>
    <row r="9" spans="1:12" ht="15">
      <c r="A9" s="67">
        <v>5</v>
      </c>
      <c r="B9" s="77" t="s">
        <v>142</v>
      </c>
      <c r="C9" s="77" t="s">
        <v>143</v>
      </c>
      <c r="D9" s="77" t="s">
        <v>144</v>
      </c>
      <c r="E9" s="77" t="s">
        <v>145</v>
      </c>
      <c r="F9" s="77" t="s">
        <v>146</v>
      </c>
      <c r="G9" s="31">
        <v>5</v>
      </c>
      <c r="H9" s="35">
        <v>1</v>
      </c>
      <c r="I9" s="78" t="s">
        <v>133</v>
      </c>
      <c r="J9" s="78" t="s">
        <v>125</v>
      </c>
      <c r="K9" s="78" t="s">
        <v>147</v>
      </c>
      <c r="L9" s="78" t="s">
        <v>148</v>
      </c>
    </row>
    <row r="10" spans="1:12" ht="15">
      <c r="A10" s="67">
        <v>6</v>
      </c>
      <c r="B10" s="77" t="s">
        <v>149</v>
      </c>
      <c r="C10" s="77" t="s">
        <v>150</v>
      </c>
      <c r="D10" s="77" t="s">
        <v>151</v>
      </c>
      <c r="E10" s="77" t="s">
        <v>152</v>
      </c>
      <c r="F10" s="77" t="s">
        <v>153</v>
      </c>
      <c r="G10" s="31">
        <v>6</v>
      </c>
      <c r="H10" s="35">
        <v>2</v>
      </c>
      <c r="I10" s="78" t="s">
        <v>154</v>
      </c>
      <c r="J10" s="78" t="s">
        <v>155</v>
      </c>
      <c r="K10" s="78" t="s">
        <v>156</v>
      </c>
      <c r="L10" s="78" t="s">
        <v>157</v>
      </c>
    </row>
    <row r="11" spans="1:12" ht="15">
      <c r="A11" s="67">
        <v>7</v>
      </c>
      <c r="B11" s="77" t="s">
        <v>158</v>
      </c>
      <c r="C11" s="77" t="s">
        <v>159</v>
      </c>
      <c r="D11" s="77" t="s">
        <v>160</v>
      </c>
      <c r="E11" s="77" t="s">
        <v>161</v>
      </c>
      <c r="F11" s="77" t="s">
        <v>162</v>
      </c>
      <c r="G11" s="31">
        <v>7</v>
      </c>
      <c r="H11" s="35">
        <v>4</v>
      </c>
      <c r="I11" s="78" t="s">
        <v>163</v>
      </c>
      <c r="J11" s="78" t="s">
        <v>164</v>
      </c>
      <c r="K11" s="78" t="s">
        <v>165</v>
      </c>
      <c r="L11" s="78" t="s">
        <v>166</v>
      </c>
    </row>
    <row r="12" spans="1:12" ht="15">
      <c r="A12" s="67">
        <v>8</v>
      </c>
      <c r="B12" s="77" t="s">
        <v>167</v>
      </c>
      <c r="C12" s="77" t="s">
        <v>168</v>
      </c>
      <c r="D12" s="77" t="s">
        <v>169</v>
      </c>
      <c r="E12" s="77" t="s">
        <v>170</v>
      </c>
      <c r="F12" s="77" t="s">
        <v>171</v>
      </c>
      <c r="G12" s="31">
        <v>8</v>
      </c>
      <c r="H12" s="35">
        <v>1</v>
      </c>
      <c r="I12" s="78" t="s">
        <v>172</v>
      </c>
      <c r="J12" s="78" t="s">
        <v>125</v>
      </c>
      <c r="K12" s="78" t="s">
        <v>125</v>
      </c>
      <c r="L12" s="78" t="s">
        <v>125</v>
      </c>
    </row>
    <row r="13" spans="1:12" ht="15">
      <c r="A13" s="67">
        <v>9</v>
      </c>
      <c r="B13" s="77" t="s">
        <v>173</v>
      </c>
      <c r="C13" s="77" t="s">
        <v>174</v>
      </c>
      <c r="D13" s="77" t="s">
        <v>175</v>
      </c>
      <c r="E13" s="77" t="s">
        <v>176</v>
      </c>
      <c r="F13" s="77" t="s">
        <v>177</v>
      </c>
      <c r="G13" s="31">
        <v>9</v>
      </c>
      <c r="H13" s="35">
        <v>3</v>
      </c>
      <c r="I13" s="78" t="s">
        <v>125</v>
      </c>
      <c r="J13" s="78" t="s">
        <v>125</v>
      </c>
      <c r="K13" s="78" t="s">
        <v>133</v>
      </c>
      <c r="L13" s="78" t="s">
        <v>125</v>
      </c>
    </row>
    <row r="14" spans="1:12" ht="15">
      <c r="A14" s="67">
        <v>10</v>
      </c>
      <c r="B14" s="77" t="s">
        <v>178</v>
      </c>
      <c r="C14" s="77" t="s">
        <v>179</v>
      </c>
      <c r="D14" s="77" t="s">
        <v>180</v>
      </c>
      <c r="E14" s="77" t="s">
        <v>181</v>
      </c>
      <c r="F14" s="77" t="s">
        <v>182</v>
      </c>
      <c r="G14" s="31">
        <v>10</v>
      </c>
      <c r="H14" s="35">
        <v>3</v>
      </c>
      <c r="I14" s="78" t="s">
        <v>125</v>
      </c>
      <c r="J14" s="78" t="s">
        <v>183</v>
      </c>
      <c r="K14" s="78" t="s">
        <v>184</v>
      </c>
      <c r="L14" s="78" t="s">
        <v>125</v>
      </c>
    </row>
    <row r="15" spans="1:12" ht="15">
      <c r="A15" s="67">
        <v>11</v>
      </c>
      <c r="B15" s="77" t="s">
        <v>185</v>
      </c>
      <c r="C15" s="77" t="s">
        <v>186</v>
      </c>
      <c r="D15" s="80" t="s">
        <v>187</v>
      </c>
      <c r="E15" s="80" t="s">
        <v>188</v>
      </c>
      <c r="F15" s="77" t="s">
        <v>189</v>
      </c>
      <c r="G15" s="31">
        <v>11</v>
      </c>
      <c r="H15" s="35">
        <v>4</v>
      </c>
      <c r="I15" s="78" t="s">
        <v>125</v>
      </c>
      <c r="J15" s="78" t="s">
        <v>125</v>
      </c>
      <c r="K15" s="78" t="s">
        <v>125</v>
      </c>
      <c r="L15" s="78" t="s">
        <v>133</v>
      </c>
    </row>
    <row r="16" spans="1:12" ht="15">
      <c r="A16" s="67">
        <v>12</v>
      </c>
      <c r="B16" s="77" t="s">
        <v>190</v>
      </c>
      <c r="C16" s="77" t="s">
        <v>191</v>
      </c>
      <c r="D16" s="77" t="s">
        <v>192</v>
      </c>
      <c r="E16" s="77" t="s">
        <v>193</v>
      </c>
      <c r="F16" s="77" t="s">
        <v>194</v>
      </c>
      <c r="G16" s="31">
        <v>12</v>
      </c>
      <c r="H16" s="35">
        <v>4</v>
      </c>
      <c r="I16" s="78" t="s">
        <v>195</v>
      </c>
      <c r="J16" s="78" t="s">
        <v>196</v>
      </c>
      <c r="K16" s="78" t="s">
        <v>125</v>
      </c>
      <c r="L16" s="78" t="s">
        <v>197</v>
      </c>
    </row>
    <row r="17" spans="1:12" ht="15">
      <c r="A17" s="67">
        <v>13</v>
      </c>
      <c r="B17" s="77" t="s">
        <v>198</v>
      </c>
      <c r="C17" s="77" t="s">
        <v>199</v>
      </c>
      <c r="D17" s="77" t="s">
        <v>200</v>
      </c>
      <c r="E17" s="77" t="s">
        <v>201</v>
      </c>
      <c r="F17" s="77" t="s">
        <v>202</v>
      </c>
      <c r="G17" s="31">
        <v>13</v>
      </c>
      <c r="H17" s="35">
        <v>3</v>
      </c>
      <c r="I17" s="78" t="s">
        <v>203</v>
      </c>
      <c r="J17" s="78" t="s">
        <v>204</v>
      </c>
      <c r="K17" s="78" t="s">
        <v>205</v>
      </c>
      <c r="L17" s="78" t="s">
        <v>206</v>
      </c>
    </row>
    <row r="18" spans="1:12" ht="15">
      <c r="A18" s="67">
        <v>14</v>
      </c>
      <c r="B18" s="77" t="s">
        <v>207</v>
      </c>
      <c r="C18" s="77" t="s">
        <v>208</v>
      </c>
      <c r="D18" s="77" t="s">
        <v>209</v>
      </c>
      <c r="E18" s="77" t="s">
        <v>210</v>
      </c>
      <c r="F18" s="77" t="s">
        <v>211</v>
      </c>
      <c r="G18" s="31">
        <v>14</v>
      </c>
      <c r="H18" s="35">
        <v>4</v>
      </c>
      <c r="I18" s="78" t="s">
        <v>212</v>
      </c>
      <c r="J18" s="78" t="s">
        <v>213</v>
      </c>
      <c r="K18" s="78" t="s">
        <v>140</v>
      </c>
      <c r="L18" s="78" t="s">
        <v>214</v>
      </c>
    </row>
    <row r="19" spans="1:12" ht="15">
      <c r="A19" s="67">
        <v>15</v>
      </c>
      <c r="B19" s="77" t="s">
        <v>215</v>
      </c>
      <c r="C19" s="77" t="s">
        <v>216</v>
      </c>
      <c r="D19" s="77" t="s">
        <v>217</v>
      </c>
      <c r="E19" s="77" t="s">
        <v>218</v>
      </c>
      <c r="F19" s="77" t="s">
        <v>219</v>
      </c>
      <c r="G19" s="31">
        <v>15</v>
      </c>
      <c r="H19" s="35">
        <v>3</v>
      </c>
      <c r="I19" s="78" t="s">
        <v>220</v>
      </c>
      <c r="J19" s="78" t="s">
        <v>221</v>
      </c>
      <c r="K19" s="78" t="s">
        <v>133</v>
      </c>
      <c r="L19" s="78" t="s">
        <v>222</v>
      </c>
    </row>
    <row r="20" spans="1:12" ht="15">
      <c r="A20" s="67">
        <v>16</v>
      </c>
      <c r="B20" s="77" t="s">
        <v>223</v>
      </c>
      <c r="C20" s="25" t="s">
        <v>224</v>
      </c>
      <c r="D20" s="25" t="s">
        <v>225</v>
      </c>
      <c r="E20" s="25" t="s">
        <v>226</v>
      </c>
      <c r="F20" s="25" t="s">
        <v>227</v>
      </c>
      <c r="G20" s="31">
        <v>16</v>
      </c>
      <c r="H20" s="35">
        <v>1</v>
      </c>
      <c r="I20" s="81" t="s">
        <v>228</v>
      </c>
      <c r="J20" s="81" t="s">
        <v>125</v>
      </c>
      <c r="K20" s="81" t="s">
        <v>125</v>
      </c>
      <c r="L20" s="81" t="s">
        <v>125</v>
      </c>
    </row>
    <row r="21" spans="1:12" ht="15">
      <c r="A21" s="67">
        <v>17</v>
      </c>
      <c r="B21" s="72"/>
      <c r="C21" s="71"/>
      <c r="D21" s="71"/>
      <c r="E21" s="71"/>
      <c r="F21" s="71"/>
      <c r="G21" s="31">
        <v>17</v>
      </c>
      <c r="H21" s="35"/>
      <c r="I21" s="55" t="str">
        <f aca="true" t="shared" si="0" ref="I21:L45">IF(I$3=$H21,"Bravo !",$O$2)</f>
        <v>Cherche encore !</v>
      </c>
      <c r="J21" s="55" t="str">
        <f t="shared" si="0"/>
        <v>Cherche encore !</v>
      </c>
      <c r="K21" s="55" t="str">
        <f t="shared" si="0"/>
        <v>Cherche encore !</v>
      </c>
      <c r="L21" s="55" t="str">
        <f t="shared" si="0"/>
        <v>Cherche encore !</v>
      </c>
    </row>
    <row r="22" spans="1:12" ht="15">
      <c r="A22" s="67">
        <v>18</v>
      </c>
      <c r="B22" s="72"/>
      <c r="C22" s="71"/>
      <c r="D22" s="71"/>
      <c r="E22" s="71"/>
      <c r="F22" s="71"/>
      <c r="G22" s="31">
        <v>18</v>
      </c>
      <c r="H22" s="35"/>
      <c r="I22" s="55" t="str">
        <f t="shared" si="0"/>
        <v>Cherche encore !</v>
      </c>
      <c r="J22" s="55" t="str">
        <f t="shared" si="0"/>
        <v>Cherche encore !</v>
      </c>
      <c r="K22" s="55" t="str">
        <f t="shared" si="0"/>
        <v>Cherche encore !</v>
      </c>
      <c r="L22" s="55" t="str">
        <f t="shared" si="0"/>
        <v>Cherche encore !</v>
      </c>
    </row>
    <row r="23" spans="1:12" ht="15">
      <c r="A23" s="67">
        <v>19</v>
      </c>
      <c r="B23" s="72"/>
      <c r="C23" s="71"/>
      <c r="D23" s="71"/>
      <c r="E23" s="71"/>
      <c r="F23" s="71"/>
      <c r="G23" s="31">
        <v>19</v>
      </c>
      <c r="H23" s="35"/>
      <c r="I23" s="55" t="str">
        <f t="shared" si="0"/>
        <v>Cherche encore !</v>
      </c>
      <c r="J23" s="55" t="str">
        <f t="shared" si="0"/>
        <v>Cherche encore !</v>
      </c>
      <c r="K23" s="55" t="str">
        <f t="shared" si="0"/>
        <v>Cherche encore !</v>
      </c>
      <c r="L23" s="55" t="str">
        <f t="shared" si="0"/>
        <v>Cherche encore !</v>
      </c>
    </row>
    <row r="24" spans="1:12" ht="15">
      <c r="A24" s="67">
        <v>20</v>
      </c>
      <c r="B24" s="72"/>
      <c r="C24" s="71"/>
      <c r="D24" s="71"/>
      <c r="E24" s="71"/>
      <c r="F24" s="71"/>
      <c r="G24" s="31">
        <v>20</v>
      </c>
      <c r="H24" s="35"/>
      <c r="I24" s="55" t="str">
        <f t="shared" si="0"/>
        <v>Cherche encore !</v>
      </c>
      <c r="J24" s="55" t="str">
        <f t="shared" si="0"/>
        <v>Cherche encore !</v>
      </c>
      <c r="K24" s="55" t="str">
        <f t="shared" si="0"/>
        <v>Cherche encore !</v>
      </c>
      <c r="L24" s="55" t="str">
        <f t="shared" si="0"/>
        <v>Cherche encore !</v>
      </c>
    </row>
    <row r="25" spans="1:12" ht="15">
      <c r="A25" s="67">
        <v>21</v>
      </c>
      <c r="B25" s="72"/>
      <c r="C25" s="71"/>
      <c r="D25" s="71"/>
      <c r="E25" s="71"/>
      <c r="F25" s="71"/>
      <c r="G25" s="31">
        <v>21</v>
      </c>
      <c r="H25" s="35"/>
      <c r="I25" s="55" t="str">
        <f t="shared" si="0"/>
        <v>Cherche encore !</v>
      </c>
      <c r="J25" s="55" t="str">
        <f t="shared" si="0"/>
        <v>Cherche encore !</v>
      </c>
      <c r="K25" s="55" t="str">
        <f t="shared" si="0"/>
        <v>Cherche encore !</v>
      </c>
      <c r="L25" s="55" t="str">
        <f t="shared" si="0"/>
        <v>Cherche encore !</v>
      </c>
    </row>
    <row r="26" spans="1:12" ht="15">
      <c r="A26" s="67">
        <v>22</v>
      </c>
      <c r="B26" s="72"/>
      <c r="C26" s="71"/>
      <c r="D26" s="71"/>
      <c r="E26" s="71"/>
      <c r="F26" s="71"/>
      <c r="G26" s="31">
        <v>22</v>
      </c>
      <c r="H26" s="35"/>
      <c r="I26" s="55" t="str">
        <f t="shared" si="0"/>
        <v>Cherche encore !</v>
      </c>
      <c r="J26" s="55" t="str">
        <f t="shared" si="0"/>
        <v>Cherche encore !</v>
      </c>
      <c r="K26" s="55" t="str">
        <f t="shared" si="0"/>
        <v>Cherche encore !</v>
      </c>
      <c r="L26" s="55" t="str">
        <f t="shared" si="0"/>
        <v>Cherche encore !</v>
      </c>
    </row>
    <row r="27" spans="1:12" ht="15">
      <c r="A27" s="67">
        <v>23</v>
      </c>
      <c r="B27" s="72"/>
      <c r="C27" s="71"/>
      <c r="D27" s="71"/>
      <c r="E27" s="71"/>
      <c r="F27" s="71"/>
      <c r="G27" s="31">
        <v>23</v>
      </c>
      <c r="H27" s="35"/>
      <c r="I27" s="55" t="str">
        <f t="shared" si="0"/>
        <v>Cherche encore !</v>
      </c>
      <c r="J27" s="55" t="str">
        <f t="shared" si="0"/>
        <v>Cherche encore !</v>
      </c>
      <c r="K27" s="55" t="str">
        <f t="shared" si="0"/>
        <v>Cherche encore !</v>
      </c>
      <c r="L27" s="55" t="str">
        <f t="shared" si="0"/>
        <v>Cherche encore !</v>
      </c>
    </row>
    <row r="28" spans="1:12" ht="15">
      <c r="A28" s="67">
        <v>24</v>
      </c>
      <c r="B28" s="72"/>
      <c r="C28" s="71"/>
      <c r="D28" s="71"/>
      <c r="E28" s="71"/>
      <c r="F28" s="71"/>
      <c r="G28" s="31">
        <v>24</v>
      </c>
      <c r="H28" s="35"/>
      <c r="I28" s="55" t="str">
        <f t="shared" si="0"/>
        <v>Cherche encore !</v>
      </c>
      <c r="J28" s="55" t="str">
        <f t="shared" si="0"/>
        <v>Cherche encore !</v>
      </c>
      <c r="K28" s="55" t="str">
        <f t="shared" si="0"/>
        <v>Cherche encore !</v>
      </c>
      <c r="L28" s="55" t="str">
        <f t="shared" si="0"/>
        <v>Cherche encore !</v>
      </c>
    </row>
    <row r="29" spans="1:12" ht="15">
      <c r="A29" s="67">
        <v>25</v>
      </c>
      <c r="B29" s="72"/>
      <c r="C29" s="71"/>
      <c r="D29" s="71"/>
      <c r="E29" s="71"/>
      <c r="F29" s="71"/>
      <c r="G29" s="31">
        <v>25</v>
      </c>
      <c r="H29" s="35"/>
      <c r="I29" s="55" t="str">
        <f t="shared" si="0"/>
        <v>Cherche encore !</v>
      </c>
      <c r="J29" s="55" t="str">
        <f t="shared" si="0"/>
        <v>Cherche encore !</v>
      </c>
      <c r="K29" s="55" t="str">
        <f t="shared" si="0"/>
        <v>Cherche encore !</v>
      </c>
      <c r="L29" s="55" t="str">
        <f t="shared" si="0"/>
        <v>Cherche encore !</v>
      </c>
    </row>
    <row r="30" spans="1:12" ht="15">
      <c r="A30" s="67">
        <v>26</v>
      </c>
      <c r="B30" s="72"/>
      <c r="C30" s="71"/>
      <c r="D30" s="71"/>
      <c r="E30" s="71"/>
      <c r="F30" s="71"/>
      <c r="G30" s="31">
        <v>26</v>
      </c>
      <c r="H30" s="35"/>
      <c r="I30" s="55" t="str">
        <f t="shared" si="0"/>
        <v>Cherche encore !</v>
      </c>
      <c r="J30" s="55" t="str">
        <f t="shared" si="0"/>
        <v>Cherche encore !</v>
      </c>
      <c r="K30" s="55" t="str">
        <f t="shared" si="0"/>
        <v>Cherche encore !</v>
      </c>
      <c r="L30" s="55" t="str">
        <f t="shared" si="0"/>
        <v>Cherche encore !</v>
      </c>
    </row>
    <row r="31" spans="1:12" ht="15">
      <c r="A31" s="67">
        <v>27</v>
      </c>
      <c r="B31" s="72"/>
      <c r="C31" s="71"/>
      <c r="D31" s="71"/>
      <c r="E31" s="71"/>
      <c r="F31" s="71"/>
      <c r="G31" s="31">
        <v>27</v>
      </c>
      <c r="H31" s="35"/>
      <c r="I31" s="55" t="str">
        <f t="shared" si="0"/>
        <v>Cherche encore !</v>
      </c>
      <c r="J31" s="55" t="str">
        <f t="shared" si="0"/>
        <v>Cherche encore !</v>
      </c>
      <c r="K31" s="55" t="str">
        <f t="shared" si="0"/>
        <v>Cherche encore !</v>
      </c>
      <c r="L31" s="55" t="str">
        <f t="shared" si="0"/>
        <v>Cherche encore !</v>
      </c>
    </row>
    <row r="32" spans="1:12" ht="15">
      <c r="A32" s="67">
        <v>28</v>
      </c>
      <c r="B32" s="72"/>
      <c r="C32" s="71"/>
      <c r="D32" s="71"/>
      <c r="E32" s="71"/>
      <c r="F32" s="71"/>
      <c r="G32" s="31">
        <v>28</v>
      </c>
      <c r="H32" s="35"/>
      <c r="I32" s="55" t="str">
        <f t="shared" si="0"/>
        <v>Cherche encore !</v>
      </c>
      <c r="J32" s="55" t="str">
        <f t="shared" si="0"/>
        <v>Cherche encore !</v>
      </c>
      <c r="K32" s="55" t="str">
        <f t="shared" si="0"/>
        <v>Cherche encore !</v>
      </c>
      <c r="L32" s="55" t="str">
        <f t="shared" si="0"/>
        <v>Cherche encore !</v>
      </c>
    </row>
    <row r="33" spans="1:12" ht="15">
      <c r="A33" s="67">
        <v>29</v>
      </c>
      <c r="B33" s="72"/>
      <c r="C33" s="71"/>
      <c r="D33" s="71"/>
      <c r="E33" s="71"/>
      <c r="F33" s="71"/>
      <c r="G33" s="31">
        <v>29</v>
      </c>
      <c r="H33" s="35"/>
      <c r="I33" s="55" t="str">
        <f t="shared" si="0"/>
        <v>Cherche encore !</v>
      </c>
      <c r="J33" s="55" t="str">
        <f t="shared" si="0"/>
        <v>Cherche encore !</v>
      </c>
      <c r="K33" s="55" t="str">
        <f t="shared" si="0"/>
        <v>Cherche encore !</v>
      </c>
      <c r="L33" s="55" t="str">
        <f t="shared" si="0"/>
        <v>Cherche encore !</v>
      </c>
    </row>
    <row r="34" spans="1:12" ht="15">
      <c r="A34" s="67">
        <v>30</v>
      </c>
      <c r="B34" s="72"/>
      <c r="C34" s="71"/>
      <c r="D34" s="71"/>
      <c r="E34" s="71"/>
      <c r="F34" s="71"/>
      <c r="G34" s="31">
        <v>30</v>
      </c>
      <c r="H34" s="35"/>
      <c r="I34" s="55" t="str">
        <f t="shared" si="0"/>
        <v>Cherche encore !</v>
      </c>
      <c r="J34" s="55" t="str">
        <f t="shared" si="0"/>
        <v>Cherche encore !</v>
      </c>
      <c r="K34" s="55" t="str">
        <f t="shared" si="0"/>
        <v>Cherche encore !</v>
      </c>
      <c r="L34" s="55" t="str">
        <f t="shared" si="0"/>
        <v>Cherche encore !</v>
      </c>
    </row>
    <row r="35" spans="1:12" ht="15">
      <c r="A35" s="67">
        <v>31</v>
      </c>
      <c r="B35" s="70"/>
      <c r="C35" s="71"/>
      <c r="D35" s="71"/>
      <c r="E35" s="71"/>
      <c r="F35" s="71"/>
      <c r="G35" s="31">
        <v>31</v>
      </c>
      <c r="H35" s="35"/>
      <c r="I35" s="55" t="str">
        <f t="shared" si="0"/>
        <v>Cherche encore !</v>
      </c>
      <c r="J35" s="55" t="str">
        <f t="shared" si="0"/>
        <v>Cherche encore !</v>
      </c>
      <c r="K35" s="55" t="str">
        <f t="shared" si="0"/>
        <v>Cherche encore !</v>
      </c>
      <c r="L35" s="55" t="str">
        <f t="shared" si="0"/>
        <v>Cherche encore !</v>
      </c>
    </row>
    <row r="36" spans="1:12" ht="15">
      <c r="A36" s="67">
        <v>32</v>
      </c>
      <c r="B36" s="70"/>
      <c r="C36" s="71"/>
      <c r="D36" s="71"/>
      <c r="E36" s="71"/>
      <c r="F36" s="71"/>
      <c r="G36" s="31">
        <v>32</v>
      </c>
      <c r="H36" s="35"/>
      <c r="I36" s="55" t="str">
        <f t="shared" si="0"/>
        <v>Cherche encore !</v>
      </c>
      <c r="J36" s="55" t="str">
        <f t="shared" si="0"/>
        <v>Cherche encore !</v>
      </c>
      <c r="K36" s="55" t="str">
        <f t="shared" si="0"/>
        <v>Cherche encore !</v>
      </c>
      <c r="L36" s="55" t="str">
        <f t="shared" si="0"/>
        <v>Cherche encore !</v>
      </c>
    </row>
    <row r="37" spans="1:12" ht="15">
      <c r="A37" s="67">
        <v>33</v>
      </c>
      <c r="B37" s="70"/>
      <c r="C37" s="71"/>
      <c r="D37" s="71"/>
      <c r="E37" s="71"/>
      <c r="F37" s="71"/>
      <c r="G37" s="31">
        <v>33</v>
      </c>
      <c r="H37" s="35"/>
      <c r="I37" s="55" t="str">
        <f t="shared" si="0"/>
        <v>Cherche encore !</v>
      </c>
      <c r="J37" s="55" t="str">
        <f t="shared" si="0"/>
        <v>Cherche encore !</v>
      </c>
      <c r="K37" s="55" t="str">
        <f t="shared" si="0"/>
        <v>Cherche encore !</v>
      </c>
      <c r="L37" s="55" t="str">
        <f t="shared" si="0"/>
        <v>Cherche encore !</v>
      </c>
    </row>
    <row r="38" spans="1:12" ht="15">
      <c r="A38" s="67">
        <v>34</v>
      </c>
      <c r="B38" s="70"/>
      <c r="C38" s="71"/>
      <c r="D38" s="71"/>
      <c r="E38" s="71"/>
      <c r="F38" s="71"/>
      <c r="G38" s="31">
        <v>34</v>
      </c>
      <c r="H38" s="35"/>
      <c r="I38" s="55" t="str">
        <f t="shared" si="0"/>
        <v>Cherche encore !</v>
      </c>
      <c r="J38" s="55" t="str">
        <f t="shared" si="0"/>
        <v>Cherche encore !</v>
      </c>
      <c r="K38" s="55" t="str">
        <f t="shared" si="0"/>
        <v>Cherche encore !</v>
      </c>
      <c r="L38" s="55" t="str">
        <f t="shared" si="0"/>
        <v>Cherche encore !</v>
      </c>
    </row>
    <row r="39" spans="1:12" ht="15">
      <c r="A39" s="67">
        <v>35</v>
      </c>
      <c r="B39" s="70"/>
      <c r="C39" s="71"/>
      <c r="D39" s="71"/>
      <c r="E39" s="71"/>
      <c r="F39" s="71"/>
      <c r="G39" s="31">
        <v>35</v>
      </c>
      <c r="H39" s="35"/>
      <c r="I39" s="55" t="str">
        <f t="shared" si="0"/>
        <v>Cherche encore !</v>
      </c>
      <c r="J39" s="55" t="str">
        <f t="shared" si="0"/>
        <v>Cherche encore !</v>
      </c>
      <c r="K39" s="55" t="str">
        <f t="shared" si="0"/>
        <v>Cherche encore !</v>
      </c>
      <c r="L39" s="55" t="str">
        <f t="shared" si="0"/>
        <v>Cherche encore !</v>
      </c>
    </row>
    <row r="40" spans="1:12" ht="15">
      <c r="A40" s="67">
        <v>36</v>
      </c>
      <c r="B40" s="70"/>
      <c r="C40" s="71"/>
      <c r="D40" s="71"/>
      <c r="E40" s="71"/>
      <c r="F40" s="71"/>
      <c r="G40" s="31">
        <v>36</v>
      </c>
      <c r="H40" s="35"/>
      <c r="I40" s="55" t="str">
        <f t="shared" si="0"/>
        <v>Cherche encore !</v>
      </c>
      <c r="J40" s="55" t="str">
        <f t="shared" si="0"/>
        <v>Cherche encore !</v>
      </c>
      <c r="K40" s="55" t="str">
        <f t="shared" si="0"/>
        <v>Cherche encore !</v>
      </c>
      <c r="L40" s="55" t="str">
        <f t="shared" si="0"/>
        <v>Cherche encore !</v>
      </c>
    </row>
    <row r="41" spans="1:12" ht="15">
      <c r="A41" s="67">
        <v>37</v>
      </c>
      <c r="B41" s="70"/>
      <c r="C41" s="71"/>
      <c r="D41" s="71"/>
      <c r="E41" s="71"/>
      <c r="F41" s="71"/>
      <c r="G41" s="31">
        <v>37</v>
      </c>
      <c r="H41" s="35"/>
      <c r="I41" s="55" t="str">
        <f t="shared" si="0"/>
        <v>Cherche encore !</v>
      </c>
      <c r="J41" s="55" t="str">
        <f t="shared" si="0"/>
        <v>Cherche encore !</v>
      </c>
      <c r="K41" s="55" t="str">
        <f t="shared" si="0"/>
        <v>Cherche encore !</v>
      </c>
      <c r="L41" s="55" t="str">
        <f t="shared" si="0"/>
        <v>Cherche encore !</v>
      </c>
    </row>
    <row r="42" spans="1:12" ht="15">
      <c r="A42" s="67">
        <v>38</v>
      </c>
      <c r="B42" s="70"/>
      <c r="C42" s="71"/>
      <c r="D42" s="71"/>
      <c r="E42" s="71"/>
      <c r="F42" s="71"/>
      <c r="G42" s="31">
        <v>38</v>
      </c>
      <c r="H42" s="35"/>
      <c r="I42" s="55" t="str">
        <f t="shared" si="0"/>
        <v>Cherche encore !</v>
      </c>
      <c r="J42" s="55" t="str">
        <f t="shared" si="0"/>
        <v>Cherche encore !</v>
      </c>
      <c r="K42" s="55" t="str">
        <f t="shared" si="0"/>
        <v>Cherche encore !</v>
      </c>
      <c r="L42" s="55" t="str">
        <f t="shared" si="0"/>
        <v>Cherche encore !</v>
      </c>
    </row>
    <row r="43" spans="1:12" ht="15">
      <c r="A43" s="67">
        <v>39</v>
      </c>
      <c r="B43" s="70"/>
      <c r="C43" s="71"/>
      <c r="D43" s="71"/>
      <c r="E43" s="71"/>
      <c r="F43" s="71"/>
      <c r="G43" s="31">
        <v>39</v>
      </c>
      <c r="H43" s="35"/>
      <c r="I43" s="55" t="str">
        <f t="shared" si="0"/>
        <v>Cherche encore !</v>
      </c>
      <c r="J43" s="55" t="str">
        <f t="shared" si="0"/>
        <v>Cherche encore !</v>
      </c>
      <c r="K43" s="55" t="str">
        <f t="shared" si="0"/>
        <v>Cherche encore !</v>
      </c>
      <c r="L43" s="55" t="str">
        <f t="shared" si="0"/>
        <v>Cherche encore !</v>
      </c>
    </row>
    <row r="44" spans="1:12" ht="15">
      <c r="A44" s="67">
        <v>40</v>
      </c>
      <c r="B44" s="70"/>
      <c r="C44" s="71"/>
      <c r="D44" s="71"/>
      <c r="E44" s="71"/>
      <c r="F44" s="71"/>
      <c r="G44" s="31">
        <v>40</v>
      </c>
      <c r="H44" s="35"/>
      <c r="I44" s="55" t="str">
        <f t="shared" si="0"/>
        <v>Cherche encore !</v>
      </c>
      <c r="J44" s="55" t="str">
        <f t="shared" si="0"/>
        <v>Cherche encore !</v>
      </c>
      <c r="K44" s="55" t="str">
        <f t="shared" si="0"/>
        <v>Cherche encore !</v>
      </c>
      <c r="L44" s="55" t="str">
        <f t="shared" si="0"/>
        <v>Cherche encore !</v>
      </c>
    </row>
    <row r="45" spans="1:12" ht="15">
      <c r="A45" s="67">
        <v>41</v>
      </c>
      <c r="B45" s="70"/>
      <c r="C45" s="71"/>
      <c r="D45" s="71"/>
      <c r="E45" s="71"/>
      <c r="F45" s="71"/>
      <c r="G45" s="31">
        <v>41</v>
      </c>
      <c r="H45" s="35"/>
      <c r="I45" s="55" t="str">
        <f t="shared" si="0"/>
        <v>Cherche encore !</v>
      </c>
      <c r="J45" s="55" t="str">
        <f t="shared" si="0"/>
        <v>Cherche encore !</v>
      </c>
      <c r="K45" s="55" t="str">
        <f t="shared" si="0"/>
        <v>Cherche encore !</v>
      </c>
      <c r="L45" s="55" t="str">
        <f t="shared" si="0"/>
        <v>Cherche encore !</v>
      </c>
    </row>
  </sheetData>
  <mergeCells count="2">
    <mergeCell ref="C2:F2"/>
    <mergeCell ref="I2:L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O1:AN28"/>
  <sheetViews>
    <sheetView showGridLines="0" showRowColHeaders="0" workbookViewId="0" topLeftCell="O1">
      <selection activeCell="Y4" sqref="Y4"/>
    </sheetView>
  </sheetViews>
  <sheetFormatPr defaultColWidth="11.5546875" defaultRowHeight="15"/>
  <cols>
    <col min="1" max="14" width="0" style="0" hidden="1" customWidth="1"/>
    <col min="16" max="26" width="10.5546875" style="0" customWidth="1"/>
    <col min="27" max="36" width="8.88671875" style="0" customWidth="1"/>
  </cols>
  <sheetData>
    <row r="1" spans="15:36" ht="15"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t="s">
        <v>58</v>
      </c>
      <c r="AB1" t="s">
        <v>93</v>
      </c>
      <c r="AC1" t="s">
        <v>63</v>
      </c>
      <c r="AD1" t="s">
        <v>94</v>
      </c>
      <c r="AE1" t="s">
        <v>59</v>
      </c>
      <c r="AF1" t="s">
        <v>60</v>
      </c>
      <c r="AG1" t="s">
        <v>90</v>
      </c>
      <c r="AH1" t="s">
        <v>92</v>
      </c>
      <c r="AI1" t="s">
        <v>100</v>
      </c>
      <c r="AJ1" t="s">
        <v>105</v>
      </c>
    </row>
    <row r="2" spans="15:40" ht="91.5" customHeight="1">
      <c r="O2" s="16" t="s">
        <v>53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N2">
        <v>1</v>
      </c>
    </row>
    <row r="3" ht="60" customHeight="1">
      <c r="O3" t="s">
        <v>54</v>
      </c>
    </row>
    <row r="4" ht="60" customHeight="1">
      <c r="O4" t="s">
        <v>55</v>
      </c>
    </row>
    <row r="5" ht="60" customHeight="1">
      <c r="O5" t="s">
        <v>56</v>
      </c>
    </row>
    <row r="6" ht="60" customHeight="1">
      <c r="O6" t="s">
        <v>57</v>
      </c>
    </row>
    <row r="7" ht="21.75" customHeight="1">
      <c r="AA7" t="s">
        <v>61</v>
      </c>
    </row>
    <row r="8" spans="21:27" ht="19.5" customHeight="1">
      <c r="U8" s="63"/>
      <c r="AA8" s="22" t="str">
        <f>AA1</f>
        <v>Kids</v>
      </c>
    </row>
    <row r="9" ht="19.5" customHeight="1">
      <c r="AA9" s="22" t="str">
        <f>AB1</f>
        <v>Religions</v>
      </c>
    </row>
    <row r="10" spans="17:27" ht="19.5" customHeight="1">
      <c r="Q10" s="63"/>
      <c r="AA10" s="22" t="str">
        <f>AC1</f>
        <v>Ecoliers</v>
      </c>
    </row>
    <row r="11" ht="19.5" customHeight="1">
      <c r="AA11" s="22" t="str">
        <f>AD1</f>
        <v>Styles</v>
      </c>
    </row>
    <row r="12" ht="19.5" customHeight="1">
      <c r="AA12" s="22" t="str">
        <f>AE1</f>
        <v>Jeunes</v>
      </c>
    </row>
    <row r="13" ht="19.5" customHeight="1">
      <c r="AA13" s="22" t="str">
        <f>AF1</f>
        <v>Monde</v>
      </c>
    </row>
    <row r="14" spans="17:27" ht="19.5" customHeight="1">
      <c r="Q14" s="64"/>
      <c r="AA14" s="22" t="str">
        <f>AG1</f>
        <v>Philosophes</v>
      </c>
    </row>
    <row r="15" ht="19.5" customHeight="1">
      <c r="AA15" s="73" t="str">
        <f>AH1</f>
        <v>Races</v>
      </c>
    </row>
    <row r="16" ht="19.5" customHeight="1">
      <c r="AA16" s="22" t="s">
        <v>100</v>
      </c>
    </row>
    <row r="17" ht="19.5" customHeight="1">
      <c r="AA17" s="22" t="s">
        <v>105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spans="17:19" ht="19.5" customHeight="1">
      <c r="Q25" s="59"/>
      <c r="R25" s="56"/>
      <c r="S25" s="56"/>
    </row>
    <row r="26" spans="20:29" ht="19.5" customHeight="1">
      <c r="T26" s="56"/>
      <c r="U26" s="56"/>
      <c r="V26" s="56"/>
      <c r="W26" s="56"/>
      <c r="X26" s="56"/>
      <c r="Y26" s="56"/>
      <c r="Z26" s="56"/>
      <c r="AA26" s="56"/>
      <c r="AB26" s="56"/>
      <c r="AC26" s="57"/>
    </row>
    <row r="27" spans="18:29" ht="19.5" customHeight="1">
      <c r="R27" s="59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</row>
    <row r="28" spans="18:29" ht="19.5" customHeight="1">
      <c r="R28" s="59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7"/>
    </row>
    <row r="29" ht="19.5" customHeight="1"/>
    <row r="30" ht="19.5" customHeight="1"/>
    <row r="31" ht="19.5" customHeight="1"/>
    <row r="32" ht="19.5" customHeight="1"/>
    <row r="33" ht="19.5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</dc:creator>
  <cp:keywords/>
  <dc:description/>
  <cp:lastModifiedBy>Peguiron</cp:lastModifiedBy>
  <cp:lastPrinted>2011-03-31T21:27:31Z</cp:lastPrinted>
  <dcterms:created xsi:type="dcterms:W3CDTF">2002-09-25T08:18:26Z</dcterms:created>
  <dcterms:modified xsi:type="dcterms:W3CDTF">2011-03-31T21:38:11Z</dcterms:modified>
  <cp:category/>
  <cp:version/>
  <cp:contentType/>
  <cp:contentStatus/>
</cp:coreProperties>
</file>