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7310" windowHeight="13155" activeTab="0"/>
  </bookViews>
  <sheets>
    <sheet name="Journal" sheetId="1" r:id="rId1"/>
    <sheet name="Compte" sheetId="2" r:id="rId2"/>
  </sheets>
  <definedNames>
    <definedName name="Miniplan">'Compte'!$T$8:$U$52</definedName>
    <definedName name="Plan" localSheetId="1">'Compte'!$S$8:$U$52</definedName>
    <definedName name="Plan">'Journal'!$S$8:$U$27</definedName>
  </definedNames>
  <calcPr fullCalcOnLoad="1"/>
</workbook>
</file>

<file path=xl/comments2.xml><?xml version="1.0" encoding="utf-8"?>
<comments xmlns="http://schemas.openxmlformats.org/spreadsheetml/2006/main">
  <authors>
    <author>P?guiron</author>
  </authors>
  <commentList>
    <comment ref="U6" authorId="0">
      <text>
        <r>
          <rPr>
            <b/>
            <u val="single"/>
            <sz val="8"/>
            <rFont val="Tahoma"/>
            <family val="2"/>
          </rPr>
          <t>Plan comptablie</t>
        </r>
        <r>
          <rPr>
            <b/>
            <sz val="8"/>
            <rFont val="Tahoma"/>
            <family val="0"/>
          </rPr>
          <t xml:space="preserve"> :
</t>
        </r>
        <r>
          <rPr>
            <sz val="8"/>
            <rFont val="Tahoma"/>
            <family val="2"/>
          </rPr>
          <t>Il est possible de modifier le plan comptable, mais il faut maintenir la suite de nombres chronologiques dans la colonne S.
Le programme est paramétré pour 45 comptes au maximum.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 </t>
        </r>
      </text>
    </comment>
  </commentList>
</comments>
</file>

<file path=xl/sharedStrings.xml><?xml version="1.0" encoding="utf-8"?>
<sst xmlns="http://schemas.openxmlformats.org/spreadsheetml/2006/main" count="195" uniqueCount="115">
  <si>
    <t>Achats</t>
  </si>
  <si>
    <t>Clients</t>
  </si>
  <si>
    <t>Ventes</t>
  </si>
  <si>
    <t>Loyer</t>
  </si>
  <si>
    <t>Caisse</t>
  </si>
  <si>
    <t>Libellé</t>
  </si>
  <si>
    <t>Crédit</t>
  </si>
  <si>
    <t>Poste</t>
  </si>
  <si>
    <t>Matériel</t>
  </si>
  <si>
    <t>Fournisseurs</t>
  </si>
  <si>
    <t>Capital</t>
  </si>
  <si>
    <t>Débit</t>
  </si>
  <si>
    <t>ACE</t>
  </si>
  <si>
    <t>Intérêts</t>
  </si>
  <si>
    <t>JOURNAL</t>
  </si>
  <si>
    <t>Somme</t>
  </si>
  <si>
    <t xml:space="preserve"> Date</t>
  </si>
  <si>
    <t>Plan comptable</t>
  </si>
  <si>
    <t>Achat fournitures cash</t>
  </si>
  <si>
    <t>Banque A</t>
  </si>
  <si>
    <t>Banque B</t>
  </si>
  <si>
    <t>Titres</t>
  </si>
  <si>
    <t>Stock</t>
  </si>
  <si>
    <t>Mobilier</t>
  </si>
  <si>
    <t>Véhicules</t>
  </si>
  <si>
    <t>Actif trans.</t>
  </si>
  <si>
    <t>Passif trans.</t>
  </si>
  <si>
    <t>Résultat</t>
  </si>
  <si>
    <t>Frais achats</t>
  </si>
  <si>
    <t>Salaires</t>
  </si>
  <si>
    <t>Ch. Sociales</t>
  </si>
  <si>
    <t>Energie</t>
  </si>
  <si>
    <t>Frais admin.</t>
  </si>
  <si>
    <t>Publicité</t>
  </si>
  <si>
    <t>Prod. divers</t>
  </si>
  <si>
    <t>Frais véhic.</t>
  </si>
  <si>
    <t>Hors expl.</t>
  </si>
  <si>
    <t>Prod. except.</t>
  </si>
  <si>
    <t>Bilan</t>
  </si>
  <si>
    <t>Charges</t>
  </si>
  <si>
    <t>Produits</t>
  </si>
  <si>
    <t>Passif</t>
  </si>
  <si>
    <t>Actif</t>
  </si>
  <si>
    <t>Entretien</t>
  </si>
  <si>
    <t>Privé</t>
  </si>
  <si>
    <t>Résultat exp.</t>
  </si>
  <si>
    <r>
      <t xml:space="preserve">Date </t>
    </r>
    <r>
      <rPr>
        <sz val="8"/>
        <rFont val="Arial"/>
        <family val="2"/>
      </rPr>
      <t>(31.12)</t>
    </r>
  </si>
  <si>
    <t>© Yvan Péguiron - HEP Lausanne - fév. 06</t>
  </si>
  <si>
    <t>C/partie</t>
  </si>
  <si>
    <t>Loterie</t>
  </si>
  <si>
    <r>
      <t>Solde D/</t>
    </r>
    <r>
      <rPr>
        <b/>
        <sz val="10"/>
        <color indexed="10"/>
        <rFont val="Arial"/>
        <family val="2"/>
      </rPr>
      <t>C</t>
    </r>
  </si>
  <si>
    <t>Retrait au bancomat</t>
  </si>
  <si>
    <t>Ventes au comptant</t>
  </si>
  <si>
    <t>Loyer payé cash au propriétaire</t>
  </si>
  <si>
    <t>Ventes à crédit</t>
  </si>
  <si>
    <t>Paiement clients au CCP</t>
  </si>
  <si>
    <t>Intérêts en faveur de la banque</t>
  </si>
  <si>
    <t>Solde initial Poste</t>
  </si>
  <si>
    <t>Solde initial Caisse</t>
  </si>
  <si>
    <t>Solde initial Banque A</t>
  </si>
  <si>
    <t>Solde initial Fournisseur</t>
  </si>
  <si>
    <t xml:space="preserve">Ventes par EC direct </t>
  </si>
  <si>
    <t>Achat petit matériel de bureau</t>
  </si>
  <si>
    <t>Achat matériel à crédit</t>
  </si>
  <si>
    <t>x</t>
  </si>
  <si>
    <t>Inver-sion</t>
  </si>
  <si>
    <t>Achat marchandises à crédit</t>
  </si>
  <si>
    <t>Pr. immeuble</t>
  </si>
  <si>
    <t>Rembour.  acompte chauffage</t>
  </si>
  <si>
    <t>Transfert de fonds à la bque</t>
  </si>
  <si>
    <t>Paiement clients par chèque bque</t>
  </si>
  <si>
    <t>Payé loyer par BV rose</t>
  </si>
  <si>
    <t>Remise obtenue sur achats</t>
  </si>
  <si>
    <t>Acheté une remorque cash</t>
  </si>
  <si>
    <t>Salaires payés par giro</t>
  </si>
  <si>
    <t>Prélèvement du patron</t>
  </si>
  <si>
    <t>Part patronale due à  l'AVS</t>
  </si>
  <si>
    <t>débit</t>
  </si>
  <si>
    <t>crédit</t>
  </si>
  <si>
    <t xml:space="preserve">Loyer bureau payé cash </t>
  </si>
  <si>
    <t xml:space="preserve"> - Capital</t>
  </si>
  <si>
    <t xml:space="preserve"> + Fournisseurs</t>
  </si>
  <si>
    <t xml:space="preserve"> - Banque</t>
  </si>
  <si>
    <t xml:space="preserve"> + Caisse</t>
  </si>
  <si>
    <t xml:space="preserve"> + Loyer</t>
  </si>
  <si>
    <t xml:space="preserve"> + Clients</t>
  </si>
  <si>
    <t xml:space="preserve"> + Ventes</t>
  </si>
  <si>
    <t xml:space="preserve"> - Caisse</t>
  </si>
  <si>
    <t xml:space="preserve"> + Véhicules</t>
  </si>
  <si>
    <t>Dettes AVS</t>
  </si>
  <si>
    <t>Frais généraux</t>
  </si>
  <si>
    <t xml:space="preserve"> + Ch. sociales</t>
  </si>
  <si>
    <t xml:space="preserve"> + Dettes AVS</t>
  </si>
  <si>
    <t xml:space="preserve"> - Privé</t>
  </si>
  <si>
    <t xml:space="preserve"> + Banque</t>
  </si>
  <si>
    <t>Propositions du maître</t>
  </si>
  <si>
    <t>Achat fournitures bureau cash</t>
  </si>
  <si>
    <t xml:space="preserve"> + Frais admin.</t>
  </si>
  <si>
    <t xml:space="preserve">Payé cash frais d'importation  </t>
  </si>
  <si>
    <t xml:space="preserve"> + Frais achats</t>
  </si>
  <si>
    <t>Vous êtes  d'accord avec le prof.</t>
  </si>
  <si>
    <t>fois / 30</t>
  </si>
  <si>
    <t>* BV = Bulletin de versement postal / AV = Avis de virement postal</t>
  </si>
  <si>
    <t>Payé loyer par BV *rose</t>
  </si>
  <si>
    <t>Electricité payée par BV* orange</t>
  </si>
  <si>
    <t>Paiement clients par BV* rose</t>
  </si>
  <si>
    <t>Payé fournisseurs par AV*</t>
  </si>
  <si>
    <t>Encaissé billet de loterie gagnant</t>
  </si>
  <si>
    <t>2890 ou 8000</t>
  </si>
  <si>
    <t xml:space="preserve"> - Clients</t>
  </si>
  <si>
    <t xml:space="preserve"> - Ventes</t>
  </si>
  <si>
    <t>Remises accordées sur ventes</t>
  </si>
  <si>
    <t>Solde initial Mobilier de bureau</t>
  </si>
  <si>
    <t xml:space="preserve"> + Mobilier</t>
  </si>
  <si>
    <t>Zoom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</si>
</sst>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h:mm"/>
    <numFmt numFmtId="171" formatCode="d\-mmm"/>
    <numFmt numFmtId="172" formatCode="dd\ mm"/>
    <numFmt numFmtId="173" formatCode="mmm/yyyy"/>
    <numFmt numFmtId="174" formatCode="dd\ mmm"/>
    <numFmt numFmtId="175" formatCode="0.00;[Red]0.00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7"/>
      <name val="Arial"/>
      <family val="2"/>
    </font>
    <font>
      <sz val="8"/>
      <color indexed="55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/>
    </xf>
    <xf numFmtId="171" fontId="1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3" xfId="0" applyNumberFormat="1" applyFont="1" applyBorder="1" applyAlignment="1">
      <alignment horizontal="center"/>
    </xf>
    <xf numFmtId="4" fontId="0" fillId="0" borderId="3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" fontId="5" fillId="0" borderId="0" xfId="0" applyNumberFormat="1" applyFont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left"/>
      <protection/>
    </xf>
    <xf numFmtId="4" fontId="6" fillId="0" borderId="8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/>
    </xf>
    <xf numFmtId="4" fontId="1" fillId="0" borderId="2" xfId="0" applyNumberFormat="1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4" fontId="1" fillId="2" borderId="3" xfId="0" applyNumberFormat="1" applyFont="1" applyFill="1" applyBorder="1" applyAlignment="1">
      <alignment horizontal="center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174" fontId="1" fillId="2" borderId="3" xfId="0" applyNumberFormat="1" applyFont="1" applyFill="1" applyBorder="1" applyAlignment="1">
      <alignment horizontal="center"/>
    </xf>
    <xf numFmtId="174" fontId="0" fillId="0" borderId="0" xfId="0" applyNumberFormat="1" applyFont="1" applyAlignment="1">
      <alignment/>
    </xf>
    <xf numFmtId="17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74" fontId="0" fillId="0" borderId="0" xfId="0" applyNumberFormat="1" applyAlignment="1">
      <alignment horizontal="left"/>
    </xf>
    <xf numFmtId="174" fontId="0" fillId="2" borderId="0" xfId="0" applyNumberFormat="1" applyFill="1" applyAlignment="1">
      <alignment horizontal="left"/>
    </xf>
    <xf numFmtId="174" fontId="0" fillId="0" borderId="0" xfId="0" applyNumberFormat="1" applyFill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171" fontId="16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174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7" fillId="0" borderId="0" xfId="0" applyNumberFormat="1" applyFont="1" applyAlignment="1">
      <alignment horizontal="left"/>
    </xf>
    <xf numFmtId="175" fontId="1" fillId="2" borderId="3" xfId="0" applyNumberFormat="1" applyFont="1" applyFill="1" applyBorder="1" applyAlignment="1">
      <alignment horizontal="center"/>
    </xf>
    <xf numFmtId="175" fontId="0" fillId="2" borderId="0" xfId="0" applyNumberFormat="1" applyFill="1" applyAlignment="1">
      <alignment/>
    </xf>
    <xf numFmtId="175" fontId="0" fillId="0" borderId="0" xfId="0" applyNumberFormat="1" applyFill="1" applyAlignment="1">
      <alignment/>
    </xf>
    <xf numFmtId="0" fontId="4" fillId="0" borderId="0" xfId="0" applyFont="1" applyAlignment="1">
      <alignment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" fillId="4" borderId="3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/>
    </xf>
    <xf numFmtId="0" fontId="18" fillId="4" borderId="3" xfId="0" applyFont="1" applyFill="1" applyBorder="1" applyAlignment="1">
      <alignment horizontal="center"/>
    </xf>
    <xf numFmtId="171" fontId="18" fillId="4" borderId="3" xfId="0" applyNumberFormat="1" applyFont="1" applyFill="1" applyBorder="1" applyAlignment="1">
      <alignment horizontal="center"/>
    </xf>
    <xf numFmtId="0" fontId="18" fillId="2" borderId="11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0" fontId="18" fillId="2" borderId="13" xfId="0" applyFont="1" applyFill="1" applyBorder="1" applyAlignment="1" applyProtection="1">
      <alignment horizontal="center"/>
      <protection locked="0"/>
    </xf>
    <xf numFmtId="171" fontId="18" fillId="2" borderId="13" xfId="0" applyNumberFormat="1" applyFont="1" applyFill="1" applyBorder="1" applyAlignment="1" applyProtection="1">
      <alignment horizontal="center"/>
      <protection locked="0"/>
    </xf>
    <xf numFmtId="4" fontId="0" fillId="0" borderId="3" xfId="0" applyNumberFormat="1" applyFont="1" applyBorder="1" applyAlignment="1" applyProtection="1">
      <alignment/>
      <protection/>
    </xf>
    <xf numFmtId="0" fontId="24" fillId="0" borderId="3" xfId="0" applyFont="1" applyBorder="1" applyAlignment="1" applyProtection="1">
      <alignment/>
      <protection/>
    </xf>
    <xf numFmtId="0" fontId="25" fillId="0" borderId="0" xfId="0" applyFont="1" applyAlignment="1">
      <alignment vertical="top"/>
    </xf>
    <xf numFmtId="174" fontId="0" fillId="0" borderId="3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0" fontId="7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4" fontId="19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  <protection locked="0"/>
    </xf>
    <xf numFmtId="1" fontId="16" fillId="0" borderId="5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center"/>
    </xf>
    <xf numFmtId="174" fontId="0" fillId="0" borderId="0" xfId="0" applyNumberFormat="1" applyFont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171" fontId="3" fillId="0" borderId="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71" fontId="3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171" fontId="3" fillId="0" borderId="3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28575</xdr:rowOff>
    </xdr:from>
    <xdr:to>
      <xdr:col>12</xdr:col>
      <xdr:colOff>333375</xdr:colOff>
      <xdr:row>4</xdr:row>
      <xdr:rowOff>342900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95250" y="28575"/>
          <a:ext cx="7153275" cy="7048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8000"/>
              </a:solidFill>
              <a:latin typeface="Arial"/>
              <a:ea typeface="Arial"/>
              <a:cs typeface="Arial"/>
            </a:rPr>
            <a:t>Leçon 4 - Exercice 8
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Vous devez corriger ce journal qui n'est pas parfait ! 
Indiquer simplement, au moyen d'une croix (x minuscule) dans la colonne jaune correspondante,si le compte à débiter ou si le compte à créditer est faux. Indiquer dans la troisième colonne s'il s'agit d'une inversion entre débit et crédit...</a:t>
          </a:r>
        </a:p>
      </xdr:txBody>
    </xdr:sp>
    <xdr:clientData/>
  </xdr:twoCellAnchor>
  <xdr:twoCellAnchor>
    <xdr:from>
      <xdr:col>21</xdr:col>
      <xdr:colOff>0</xdr:colOff>
      <xdr:row>17</xdr:row>
      <xdr:rowOff>9525</xdr:rowOff>
    </xdr:from>
    <xdr:to>
      <xdr:col>23</xdr:col>
      <xdr:colOff>0</xdr:colOff>
      <xdr:row>17</xdr:row>
      <xdr:rowOff>9525</xdr:rowOff>
    </xdr:to>
    <xdr:sp>
      <xdr:nvSpPr>
        <xdr:cNvPr id="2" name="Line 11"/>
        <xdr:cNvSpPr>
          <a:spLocks/>
        </xdr:cNvSpPr>
      </xdr:nvSpPr>
      <xdr:spPr>
        <a:xfrm>
          <a:off x="7410450" y="3371850"/>
          <a:ext cx="1152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23</xdr:row>
      <xdr:rowOff>19050</xdr:rowOff>
    </xdr:from>
    <xdr:to>
      <xdr:col>23</xdr:col>
      <xdr:colOff>0</xdr:colOff>
      <xdr:row>23</xdr:row>
      <xdr:rowOff>19050</xdr:rowOff>
    </xdr:to>
    <xdr:sp>
      <xdr:nvSpPr>
        <xdr:cNvPr id="3" name="Line 12"/>
        <xdr:cNvSpPr>
          <a:spLocks/>
        </xdr:cNvSpPr>
      </xdr:nvSpPr>
      <xdr:spPr>
        <a:xfrm>
          <a:off x="7410450" y="4581525"/>
          <a:ext cx="1152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25</xdr:row>
      <xdr:rowOff>28575</xdr:rowOff>
    </xdr:from>
    <xdr:to>
      <xdr:col>23</xdr:col>
      <xdr:colOff>0</xdr:colOff>
      <xdr:row>25</xdr:row>
      <xdr:rowOff>28575</xdr:rowOff>
    </xdr:to>
    <xdr:sp>
      <xdr:nvSpPr>
        <xdr:cNvPr id="4" name="Line 13"/>
        <xdr:cNvSpPr>
          <a:spLocks/>
        </xdr:cNvSpPr>
      </xdr:nvSpPr>
      <xdr:spPr>
        <a:xfrm>
          <a:off x="7410450" y="4991100"/>
          <a:ext cx="1152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29</xdr:row>
      <xdr:rowOff>28575</xdr:rowOff>
    </xdr:from>
    <xdr:to>
      <xdr:col>23</xdr:col>
      <xdr:colOff>0</xdr:colOff>
      <xdr:row>29</xdr:row>
      <xdr:rowOff>28575</xdr:rowOff>
    </xdr:to>
    <xdr:sp>
      <xdr:nvSpPr>
        <xdr:cNvPr id="5" name="Line 14"/>
        <xdr:cNvSpPr>
          <a:spLocks/>
        </xdr:cNvSpPr>
      </xdr:nvSpPr>
      <xdr:spPr>
        <a:xfrm>
          <a:off x="7410450" y="5791200"/>
          <a:ext cx="1152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28575</xdr:rowOff>
    </xdr:from>
    <xdr:to>
      <xdr:col>23</xdr:col>
      <xdr:colOff>0</xdr:colOff>
      <xdr:row>37</xdr:row>
      <xdr:rowOff>28575</xdr:rowOff>
    </xdr:to>
    <xdr:sp>
      <xdr:nvSpPr>
        <xdr:cNvPr id="6" name="Line 15"/>
        <xdr:cNvSpPr>
          <a:spLocks/>
        </xdr:cNvSpPr>
      </xdr:nvSpPr>
      <xdr:spPr>
        <a:xfrm>
          <a:off x="7410450" y="7391400"/>
          <a:ext cx="1152525" cy="0"/>
        </a:xfrm>
        <a:prstGeom prst="lin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0</xdr:colOff>
      <xdr:row>0</xdr:row>
      <xdr:rowOff>0</xdr:rowOff>
    </xdr:from>
    <xdr:to>
      <xdr:col>32</xdr:col>
      <xdr:colOff>514350</xdr:colOff>
      <xdr:row>4</xdr:row>
      <xdr:rowOff>76200</xdr:rowOff>
    </xdr:to>
    <xdr:sp>
      <xdr:nvSpPr>
        <xdr:cNvPr id="1" name="Rectangle 18"/>
        <xdr:cNvSpPr>
          <a:spLocks/>
        </xdr:cNvSpPr>
      </xdr:nvSpPr>
      <xdr:spPr>
        <a:xfrm>
          <a:off x="4000500" y="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W1155"/>
  <sheetViews>
    <sheetView showGridLines="0" showRowColHeaders="0" showZeros="0" tabSelected="1" zoomScale="98" zoomScaleNormal="98" workbookViewId="0" topLeftCell="A4">
      <selection activeCell="K8" sqref="K8"/>
    </sheetView>
  </sheetViews>
  <sheetFormatPr defaultColWidth="11.421875" defaultRowHeight="12.75"/>
  <cols>
    <col min="1" max="1" width="1.28515625" style="0" customWidth="1"/>
    <col min="2" max="2" width="7.421875" style="46" customWidth="1"/>
    <col min="3" max="3" width="5.7109375" style="0" customWidth="1"/>
    <col min="4" max="4" width="14.28125" style="0" customWidth="1"/>
    <col min="5" max="5" width="5.7109375" style="0" customWidth="1"/>
    <col min="6" max="6" width="14.421875" style="0" customWidth="1"/>
    <col min="7" max="7" width="31.8515625" style="0" customWidth="1"/>
    <col min="8" max="8" width="12.7109375" style="6" customWidth="1"/>
    <col min="9" max="10" width="12.7109375" style="0" hidden="1" customWidth="1"/>
    <col min="11" max="11" width="5.140625" style="0" customWidth="1"/>
    <col min="12" max="12" width="5.140625" style="14" customWidth="1"/>
    <col min="13" max="13" width="5.140625" style="1" customWidth="1"/>
    <col min="14" max="14" width="3.421875" style="1" hidden="1" customWidth="1"/>
    <col min="15" max="17" width="4.8515625" style="6" hidden="1" customWidth="1"/>
    <col min="18" max="18" width="1.7109375" style="0" hidden="1" customWidth="1"/>
    <col min="19" max="20" width="13.57421875" style="0" hidden="1" customWidth="1"/>
    <col min="21" max="21" width="2.28125" style="0" customWidth="1"/>
    <col min="22" max="22" width="5.421875" style="0" customWidth="1"/>
    <col min="23" max="23" width="11.8515625" style="0" customWidth="1"/>
  </cols>
  <sheetData>
    <row r="1" spans="2:13" ht="12.75" hidden="1">
      <c r="B1" s="48"/>
      <c r="M1"/>
    </row>
    <row r="2" spans="2:13" ht="12.75" hidden="1">
      <c r="B2" s="48"/>
      <c r="M2"/>
    </row>
    <row r="3" spans="2:13" ht="12.75" hidden="1">
      <c r="B3" s="48"/>
      <c r="M3"/>
    </row>
    <row r="4" spans="2:13" ht="30.75" customHeight="1">
      <c r="B4" s="107"/>
      <c r="C4" s="107"/>
      <c r="D4" s="107"/>
      <c r="E4" s="107"/>
      <c r="F4" s="107"/>
      <c r="G4" s="107"/>
      <c r="H4" s="107"/>
      <c r="M4"/>
    </row>
    <row r="5" spans="8:17" ht="28.5" customHeight="1">
      <c r="H5" s="55">
        <f>I5</f>
        <v>31</v>
      </c>
      <c r="I5" s="24">
        <f>COUNTA(H8:H258)</f>
        <v>31</v>
      </c>
      <c r="L5"/>
      <c r="M5"/>
      <c r="N5" s="71"/>
      <c r="O5"/>
      <c r="P5"/>
      <c r="Q5"/>
    </row>
    <row r="6" spans="2:23" ht="21.75" customHeight="1">
      <c r="B6" s="112" t="s">
        <v>14</v>
      </c>
      <c r="C6" s="113"/>
      <c r="D6" s="113"/>
      <c r="E6" s="113"/>
      <c r="F6" s="113"/>
      <c r="G6" s="113"/>
      <c r="H6" s="114"/>
      <c r="I6" s="4"/>
      <c r="K6" s="117" t="str">
        <f>"Faux"</f>
        <v>Faux</v>
      </c>
      <c r="L6" s="117"/>
      <c r="M6" s="108" t="s">
        <v>65</v>
      </c>
      <c r="N6" s="70"/>
      <c r="O6" s="109" t="str">
        <f>"Faux"</f>
        <v>Faux</v>
      </c>
      <c r="P6" s="109"/>
      <c r="Q6" s="110" t="s">
        <v>65</v>
      </c>
      <c r="R6" s="68"/>
      <c r="S6" s="111" t="s">
        <v>95</v>
      </c>
      <c r="T6" s="111"/>
      <c r="V6" s="106" t="s">
        <v>17</v>
      </c>
      <c r="W6" s="106"/>
    </row>
    <row r="7" spans="2:23" ht="24" customHeight="1">
      <c r="B7" s="49" t="s">
        <v>46</v>
      </c>
      <c r="C7" s="115" t="s">
        <v>11</v>
      </c>
      <c r="D7" s="116"/>
      <c r="E7" s="115" t="s">
        <v>6</v>
      </c>
      <c r="F7" s="116"/>
      <c r="G7" s="50" t="s">
        <v>5</v>
      </c>
      <c r="H7" s="51" t="s">
        <v>15</v>
      </c>
      <c r="I7" s="4"/>
      <c r="K7" s="69" t="s">
        <v>11</v>
      </c>
      <c r="L7" s="69" t="s">
        <v>6</v>
      </c>
      <c r="M7" s="108"/>
      <c r="N7" s="70"/>
      <c r="O7" s="74" t="s">
        <v>11</v>
      </c>
      <c r="P7" s="74" t="s">
        <v>6</v>
      </c>
      <c r="Q7" s="110"/>
      <c r="R7" s="68"/>
      <c r="S7" s="75" t="s">
        <v>77</v>
      </c>
      <c r="T7" s="75" t="s">
        <v>78</v>
      </c>
      <c r="V7" s="44">
        <v>1000</v>
      </c>
      <c r="W7" s="42" t="s">
        <v>4</v>
      </c>
    </row>
    <row r="8" spans="2:23" ht="18" customHeight="1">
      <c r="B8" s="86">
        <v>1.1</v>
      </c>
      <c r="C8" s="87">
        <v>1000</v>
      </c>
      <c r="D8" s="88" t="str">
        <f aca="true" t="shared" si="0" ref="D8:D31">IF(C8&gt;0,VLOOKUP(C8,Miniplan,2),"")</f>
        <v>Caisse</v>
      </c>
      <c r="E8" s="87">
        <v>2800</v>
      </c>
      <c r="F8" s="88" t="str">
        <f aca="true" t="shared" si="1" ref="F8:F37">IF(E8&gt;0,VLOOKUP(E8,Miniplan,2),"")</f>
        <v>Capital</v>
      </c>
      <c r="G8" s="84" t="s">
        <v>58</v>
      </c>
      <c r="H8" s="83">
        <v>400</v>
      </c>
      <c r="I8">
        <f>IF($H8="","",LOOKUP(C8,Miniplan,Compte!$S$8:$S$52))</f>
        <v>1</v>
      </c>
      <c r="J8">
        <f>IF($H8="","",LOOKUP(E8,Miniplan,Compte!$S$8:$S$52))</f>
        <v>16</v>
      </c>
      <c r="K8" s="79"/>
      <c r="L8" s="79"/>
      <c r="M8" s="80"/>
      <c r="N8" s="71">
        <f>IF(AND(K8=O8,L8=P8,M8=Q8),0,1)</f>
        <v>0</v>
      </c>
      <c r="O8" s="77"/>
      <c r="P8" s="77"/>
      <c r="Q8" s="77"/>
      <c r="S8" s="76"/>
      <c r="T8" s="76"/>
      <c r="V8" s="44">
        <v>1010</v>
      </c>
      <c r="W8" s="42" t="s">
        <v>7</v>
      </c>
    </row>
    <row r="9" spans="2:23" ht="15.75">
      <c r="B9" s="86">
        <v>1</v>
      </c>
      <c r="C9" s="87">
        <v>1010</v>
      </c>
      <c r="D9" s="88" t="str">
        <f t="shared" si="0"/>
        <v>Poste</v>
      </c>
      <c r="E9" s="87">
        <v>2800</v>
      </c>
      <c r="F9" s="88" t="str">
        <f t="shared" si="1"/>
        <v>Capital</v>
      </c>
      <c r="G9" s="84" t="s">
        <v>57</v>
      </c>
      <c r="H9" s="83">
        <v>3000</v>
      </c>
      <c r="I9">
        <f>IF($H9="","",LOOKUP(C9,Miniplan,Compte!$S$8:$S$52))</f>
        <v>2</v>
      </c>
      <c r="J9">
        <f>IF($H9="","",LOOKUP(E9,Miniplan,Compte!$S$8:$S$52))</f>
        <v>16</v>
      </c>
      <c r="K9" s="81"/>
      <c r="L9" s="81"/>
      <c r="M9" s="81"/>
      <c r="N9" s="71">
        <f aca="true" t="shared" si="2" ref="N9:N37">IF(AND(K9=O9,L9=P9,M9=Q9),0,1)</f>
        <v>0</v>
      </c>
      <c r="O9" s="77"/>
      <c r="P9" s="77"/>
      <c r="Q9" s="77"/>
      <c r="S9" s="76"/>
      <c r="T9" s="76"/>
      <c r="V9" s="44">
        <v>1020</v>
      </c>
      <c r="W9" s="42" t="s">
        <v>19</v>
      </c>
    </row>
    <row r="10" spans="2:23" ht="15.75">
      <c r="B10" s="86">
        <v>1</v>
      </c>
      <c r="C10" s="87">
        <v>1100</v>
      </c>
      <c r="D10" s="88" t="str">
        <f t="shared" si="0"/>
        <v>Clients</v>
      </c>
      <c r="E10" s="87">
        <v>2800</v>
      </c>
      <c r="F10" s="88" t="str">
        <f t="shared" si="1"/>
        <v>Capital</v>
      </c>
      <c r="G10" s="84" t="s">
        <v>59</v>
      </c>
      <c r="H10" s="83">
        <v>12000</v>
      </c>
      <c r="I10">
        <f>IF($H10="","",LOOKUP(C10,Miniplan,Compte!$S$8:$S$52))</f>
        <v>6</v>
      </c>
      <c r="J10">
        <f>IF($H10="","",LOOKUP(E10,Miniplan,Compte!$S$8:$S$52))</f>
        <v>16</v>
      </c>
      <c r="K10" s="81"/>
      <c r="L10" s="81"/>
      <c r="M10" s="81"/>
      <c r="N10" s="71">
        <f t="shared" si="2"/>
        <v>1</v>
      </c>
      <c r="O10" s="77" t="s">
        <v>64</v>
      </c>
      <c r="P10" s="77"/>
      <c r="Q10" s="77"/>
      <c r="S10" s="76"/>
      <c r="T10" s="76"/>
      <c r="V10" s="44">
        <v>1021</v>
      </c>
      <c r="W10" s="42" t="s">
        <v>20</v>
      </c>
    </row>
    <row r="11" spans="2:23" ht="15.75">
      <c r="B11" s="86">
        <v>1</v>
      </c>
      <c r="C11" s="87">
        <v>6700</v>
      </c>
      <c r="D11" s="88" t="str">
        <f t="shared" si="0"/>
        <v>Frais généraux</v>
      </c>
      <c r="E11" s="87">
        <v>2800</v>
      </c>
      <c r="F11" s="88" t="str">
        <f t="shared" si="1"/>
        <v>Capital</v>
      </c>
      <c r="G11" s="84" t="s">
        <v>112</v>
      </c>
      <c r="H11" s="83">
        <v>25000</v>
      </c>
      <c r="I11">
        <f>IF($H11="","",LOOKUP(C11,Miniplan,Compte!$S$8:$S$52))</f>
        <v>33</v>
      </c>
      <c r="J11">
        <f>IF($H11="","",LOOKUP(E11,Miniplan,Compte!$S$8:$S$52))</f>
        <v>16</v>
      </c>
      <c r="K11" s="81"/>
      <c r="L11" s="81"/>
      <c r="M11" s="81"/>
      <c r="N11" s="71">
        <f t="shared" si="2"/>
        <v>1</v>
      </c>
      <c r="O11" s="77" t="s">
        <v>64</v>
      </c>
      <c r="P11" s="77"/>
      <c r="Q11" s="77"/>
      <c r="S11" s="76" t="s">
        <v>113</v>
      </c>
      <c r="T11" s="76"/>
      <c r="V11" s="44">
        <v>1060</v>
      </c>
      <c r="W11" s="42" t="s">
        <v>21</v>
      </c>
    </row>
    <row r="12" spans="2:23" ht="15.75">
      <c r="B12" s="86">
        <v>1</v>
      </c>
      <c r="C12" s="87">
        <v>2000</v>
      </c>
      <c r="D12" s="88" t="str">
        <f t="shared" si="0"/>
        <v>Fournisseurs</v>
      </c>
      <c r="E12" s="87">
        <v>2800</v>
      </c>
      <c r="F12" s="88" t="str">
        <f t="shared" si="1"/>
        <v>Capital</v>
      </c>
      <c r="G12" s="84" t="s">
        <v>60</v>
      </c>
      <c r="H12" s="83">
        <v>12000</v>
      </c>
      <c r="I12">
        <f>IF($H12="","",LOOKUP(C12,Miniplan,Compte!$S$8:$S$52))</f>
        <v>13</v>
      </c>
      <c r="J12">
        <f>IF($H12="","",LOOKUP(E12,Miniplan,Compte!$S$8:$S$52))</f>
        <v>16</v>
      </c>
      <c r="K12" s="81"/>
      <c r="L12" s="81"/>
      <c r="M12" s="81"/>
      <c r="N12" s="71">
        <f t="shared" si="2"/>
        <v>1</v>
      </c>
      <c r="O12" s="77"/>
      <c r="P12" s="77"/>
      <c r="Q12" s="77" t="s">
        <v>64</v>
      </c>
      <c r="S12" s="76" t="s">
        <v>80</v>
      </c>
      <c r="T12" s="76" t="s">
        <v>81</v>
      </c>
      <c r="V12" s="44">
        <v>1100</v>
      </c>
      <c r="W12" s="42" t="s">
        <v>1</v>
      </c>
    </row>
    <row r="13" spans="2:23" ht="15.75">
      <c r="B13" s="86">
        <v>1.1</v>
      </c>
      <c r="C13" s="87">
        <v>1000</v>
      </c>
      <c r="D13" s="88" t="str">
        <f t="shared" si="0"/>
        <v>Caisse</v>
      </c>
      <c r="E13" s="87">
        <v>1010</v>
      </c>
      <c r="F13" s="88" t="str">
        <f t="shared" si="1"/>
        <v>Poste</v>
      </c>
      <c r="G13" s="84" t="s">
        <v>51</v>
      </c>
      <c r="H13" s="83">
        <v>4000</v>
      </c>
      <c r="I13">
        <f>IF($H13="","",LOOKUP(C13,Miniplan,Compte!$S$8:$S$52))</f>
        <v>1</v>
      </c>
      <c r="J13">
        <f>IF($H13="","",LOOKUP(E13,Miniplan,Compte!$S$8:$S$52))</f>
        <v>2</v>
      </c>
      <c r="K13" s="81"/>
      <c r="L13" s="81"/>
      <c r="M13" s="81"/>
      <c r="N13" s="71">
        <f t="shared" si="2"/>
        <v>1</v>
      </c>
      <c r="O13" s="77"/>
      <c r="P13" s="77" t="s">
        <v>64</v>
      </c>
      <c r="Q13" s="77"/>
      <c r="S13" s="76"/>
      <c r="T13" s="76" t="s">
        <v>82</v>
      </c>
      <c r="V13" s="44">
        <v>1200</v>
      </c>
      <c r="W13" s="42" t="s">
        <v>22</v>
      </c>
    </row>
    <row r="14" spans="2:23" ht="15.75">
      <c r="B14" s="86">
        <v>2.1</v>
      </c>
      <c r="C14" s="87">
        <v>4200</v>
      </c>
      <c r="D14" s="88" t="str">
        <f t="shared" si="0"/>
        <v>Achats</v>
      </c>
      <c r="E14" s="87">
        <v>2000</v>
      </c>
      <c r="F14" s="88" t="str">
        <f t="shared" si="1"/>
        <v>Fournisseurs</v>
      </c>
      <c r="G14" s="84" t="s">
        <v>66</v>
      </c>
      <c r="H14" s="83">
        <v>3000</v>
      </c>
      <c r="I14">
        <f>IF($H14="","",LOOKUP(C14,Miniplan,Compte!$S$8:$S$52))</f>
        <v>23</v>
      </c>
      <c r="J14">
        <f>IF($H14="","",LOOKUP(E14,Miniplan,Compte!$S$8:$S$52))</f>
        <v>13</v>
      </c>
      <c r="K14" s="81"/>
      <c r="L14" s="81"/>
      <c r="M14" s="81"/>
      <c r="N14" s="71">
        <f t="shared" si="2"/>
        <v>0</v>
      </c>
      <c r="O14" s="77"/>
      <c r="P14" s="77"/>
      <c r="Q14" s="77"/>
      <c r="S14" s="76"/>
      <c r="T14" s="76"/>
      <c r="V14" s="44">
        <v>1300</v>
      </c>
      <c r="W14" s="42" t="s">
        <v>25</v>
      </c>
    </row>
    <row r="15" spans="2:23" ht="15.75">
      <c r="B15" s="86">
        <v>3.1</v>
      </c>
      <c r="C15" s="87">
        <v>1100</v>
      </c>
      <c r="D15" s="88" t="str">
        <f t="shared" si="0"/>
        <v>Clients</v>
      </c>
      <c r="E15" s="87">
        <v>3000</v>
      </c>
      <c r="F15" s="88" t="str">
        <f t="shared" si="1"/>
        <v>Ventes</v>
      </c>
      <c r="G15" s="84" t="s">
        <v>52</v>
      </c>
      <c r="H15" s="83">
        <v>980</v>
      </c>
      <c r="I15">
        <f>IF($H15="","",LOOKUP(C15,Miniplan,Compte!$S$8:$S$52))</f>
        <v>6</v>
      </c>
      <c r="J15">
        <f>IF($H15="","",LOOKUP(E15,Miniplan,Compte!$S$8:$S$52))</f>
        <v>20</v>
      </c>
      <c r="K15" s="81"/>
      <c r="L15" s="81"/>
      <c r="M15" s="81"/>
      <c r="N15" s="71">
        <f t="shared" si="2"/>
        <v>1</v>
      </c>
      <c r="O15" s="77" t="s">
        <v>64</v>
      </c>
      <c r="P15" s="77"/>
      <c r="Q15" s="77"/>
      <c r="S15" s="76" t="s">
        <v>83</v>
      </c>
      <c r="T15" s="76"/>
      <c r="V15" s="44">
        <v>1500</v>
      </c>
      <c r="W15" s="42" t="s">
        <v>8</v>
      </c>
    </row>
    <row r="16" spans="2:23" ht="15.75">
      <c r="B16" s="86">
        <v>5.1</v>
      </c>
      <c r="C16" s="87">
        <v>7500</v>
      </c>
      <c r="D16" s="88" t="str">
        <f t="shared" si="0"/>
        <v>Pr. immeuble</v>
      </c>
      <c r="E16" s="87">
        <v>1000</v>
      </c>
      <c r="F16" s="88" t="str">
        <f t="shared" si="1"/>
        <v>Caisse</v>
      </c>
      <c r="G16" s="84" t="s">
        <v>79</v>
      </c>
      <c r="H16" s="83">
        <v>1500</v>
      </c>
      <c r="I16">
        <f>IF($H16="","",LOOKUP(C16,Miniplan,Compte!$S$8:$S$52))</f>
        <v>37</v>
      </c>
      <c r="J16">
        <f>IF($H16="","",LOOKUP(E16,Miniplan,Compte!$S$8:$S$52))</f>
        <v>1</v>
      </c>
      <c r="K16" s="81"/>
      <c r="L16" s="81"/>
      <c r="M16" s="81"/>
      <c r="N16" s="71">
        <f t="shared" si="2"/>
        <v>1</v>
      </c>
      <c r="O16" s="77" t="s">
        <v>64</v>
      </c>
      <c r="P16" s="77"/>
      <c r="Q16" s="77"/>
      <c r="S16" s="76" t="s">
        <v>84</v>
      </c>
      <c r="T16" s="76"/>
      <c r="V16" s="44">
        <v>1510</v>
      </c>
      <c r="W16" s="42" t="s">
        <v>23</v>
      </c>
    </row>
    <row r="17" spans="2:23" ht="15.75">
      <c r="B17" s="86">
        <v>10.1</v>
      </c>
      <c r="C17" s="87">
        <v>3000</v>
      </c>
      <c r="D17" s="88" t="str">
        <f t="shared" si="0"/>
        <v>Ventes</v>
      </c>
      <c r="E17" s="87">
        <v>1100</v>
      </c>
      <c r="F17" s="88" t="str">
        <f t="shared" si="1"/>
        <v>Clients</v>
      </c>
      <c r="G17" s="84" t="s">
        <v>54</v>
      </c>
      <c r="H17" s="83">
        <v>4300</v>
      </c>
      <c r="I17">
        <f>IF($H17="","",LOOKUP(C17,Miniplan,Compte!$S$8:$S$52))</f>
        <v>20</v>
      </c>
      <c r="J17">
        <f>IF($H17="","",LOOKUP(E17,Miniplan,Compte!$S$8:$S$52))</f>
        <v>6</v>
      </c>
      <c r="K17" s="81"/>
      <c r="L17" s="81"/>
      <c r="M17" s="81"/>
      <c r="N17" s="71">
        <f t="shared" si="2"/>
        <v>1</v>
      </c>
      <c r="O17" s="77"/>
      <c r="P17" s="77"/>
      <c r="Q17" s="77" t="s">
        <v>64</v>
      </c>
      <c r="S17" s="76" t="s">
        <v>85</v>
      </c>
      <c r="T17" s="76" t="s">
        <v>86</v>
      </c>
      <c r="V17" s="44">
        <v>1530</v>
      </c>
      <c r="W17" s="42" t="s">
        <v>24</v>
      </c>
    </row>
    <row r="18" spans="2:23" ht="15.75">
      <c r="B18" s="86">
        <v>12.1</v>
      </c>
      <c r="C18" s="87">
        <v>1010</v>
      </c>
      <c r="D18" s="88" t="str">
        <f t="shared" si="0"/>
        <v>Poste</v>
      </c>
      <c r="E18" s="87">
        <v>1100</v>
      </c>
      <c r="F18" s="88" t="str">
        <f t="shared" si="1"/>
        <v>Clients</v>
      </c>
      <c r="G18" s="84" t="s">
        <v>55</v>
      </c>
      <c r="H18" s="83">
        <v>2400</v>
      </c>
      <c r="I18">
        <f>IF($H18="","",LOOKUP(C18,Miniplan,Compte!$S$8:$S$52))</f>
        <v>2</v>
      </c>
      <c r="J18">
        <f>IF($H18="","",LOOKUP(E18,Miniplan,Compte!$S$8:$S$52))</f>
        <v>6</v>
      </c>
      <c r="K18" s="81"/>
      <c r="L18" s="81"/>
      <c r="M18" s="81"/>
      <c r="N18" s="71">
        <f t="shared" si="2"/>
        <v>0</v>
      </c>
      <c r="O18" s="77"/>
      <c r="P18" s="77"/>
      <c r="Q18" s="77"/>
      <c r="S18" s="76"/>
      <c r="T18" s="76"/>
      <c r="V18" s="44">
        <v>2000</v>
      </c>
      <c r="W18" s="42" t="s">
        <v>9</v>
      </c>
    </row>
    <row r="19" spans="2:23" ht="15.75">
      <c r="B19" s="86">
        <v>12.1</v>
      </c>
      <c r="C19" s="87">
        <v>1100</v>
      </c>
      <c r="D19" s="88" t="str">
        <f t="shared" si="0"/>
        <v>Clients</v>
      </c>
      <c r="E19" s="87">
        <v>3000</v>
      </c>
      <c r="F19" s="88" t="str">
        <f t="shared" si="1"/>
        <v>Ventes</v>
      </c>
      <c r="G19" s="84" t="s">
        <v>111</v>
      </c>
      <c r="H19" s="83">
        <v>200</v>
      </c>
      <c r="I19">
        <f>IF($H19="","",LOOKUP(C19,Miniplan,Compte!$S$8:$S$52))</f>
        <v>6</v>
      </c>
      <c r="J19">
        <f>IF($H19="","",LOOKUP(E19,Miniplan,Compte!$S$8:$S$52))</f>
        <v>20</v>
      </c>
      <c r="K19" s="81"/>
      <c r="L19" s="82"/>
      <c r="M19" s="81"/>
      <c r="N19" s="71">
        <f t="shared" si="2"/>
        <v>1</v>
      </c>
      <c r="O19" s="77"/>
      <c r="P19" s="78"/>
      <c r="Q19" s="77" t="s">
        <v>64</v>
      </c>
      <c r="S19" s="76" t="s">
        <v>110</v>
      </c>
      <c r="T19" s="76" t="s">
        <v>109</v>
      </c>
      <c r="V19" s="44">
        <v>2010</v>
      </c>
      <c r="W19" s="42" t="s">
        <v>89</v>
      </c>
    </row>
    <row r="20" spans="2:23" ht="15.75">
      <c r="B20" s="86">
        <v>13.1</v>
      </c>
      <c r="C20" s="87">
        <v>1000</v>
      </c>
      <c r="D20" s="88" t="str">
        <f t="shared" si="0"/>
        <v>Caisse</v>
      </c>
      <c r="E20" s="87">
        <v>6000</v>
      </c>
      <c r="F20" s="88" t="str">
        <f t="shared" si="1"/>
        <v>Loyer</v>
      </c>
      <c r="G20" s="84" t="s">
        <v>68</v>
      </c>
      <c r="H20" s="83">
        <v>50</v>
      </c>
      <c r="I20">
        <f>IF($H20="","",LOOKUP(C20,Miniplan,Compte!$S$8:$S$52))</f>
        <v>1</v>
      </c>
      <c r="J20">
        <f>IF($H20="","",LOOKUP(E20,Miniplan,Compte!$S$8:$S$52))</f>
        <v>27</v>
      </c>
      <c r="K20" s="81"/>
      <c r="L20" s="82"/>
      <c r="M20" s="81"/>
      <c r="N20" s="71">
        <f t="shared" si="2"/>
        <v>0</v>
      </c>
      <c r="O20" s="77"/>
      <c r="P20" s="78"/>
      <c r="Q20" s="77"/>
      <c r="S20" s="76"/>
      <c r="T20" s="76"/>
      <c r="V20" s="44">
        <v>2300</v>
      </c>
      <c r="W20" s="42" t="s">
        <v>26</v>
      </c>
    </row>
    <row r="21" spans="2:23" ht="15.75">
      <c r="B21" s="86">
        <v>15.1</v>
      </c>
      <c r="C21" s="87">
        <v>6400</v>
      </c>
      <c r="D21" s="88" t="str">
        <f t="shared" si="0"/>
        <v>Energie</v>
      </c>
      <c r="E21" s="87">
        <v>1010</v>
      </c>
      <c r="F21" s="88" t="str">
        <f t="shared" si="1"/>
        <v>Poste</v>
      </c>
      <c r="G21" s="84" t="s">
        <v>104</v>
      </c>
      <c r="H21" s="83">
        <v>425</v>
      </c>
      <c r="I21">
        <f>IF($H21="","",LOOKUP(C21,Miniplan,Compte!$S$8:$S$52))</f>
        <v>30</v>
      </c>
      <c r="J21">
        <f>IF($H21="","",LOOKUP(E21,Miniplan,Compte!$S$8:$S$52))</f>
        <v>2</v>
      </c>
      <c r="K21" s="81"/>
      <c r="L21" s="82"/>
      <c r="M21" s="81"/>
      <c r="N21" s="71">
        <f t="shared" si="2"/>
        <v>1</v>
      </c>
      <c r="O21" s="77"/>
      <c r="P21" s="78" t="s">
        <v>64</v>
      </c>
      <c r="Q21" s="77"/>
      <c r="S21" s="76"/>
      <c r="T21" s="76" t="s">
        <v>87</v>
      </c>
      <c r="V21" s="44">
        <v>2800</v>
      </c>
      <c r="W21" s="42" t="s">
        <v>10</v>
      </c>
    </row>
    <row r="22" spans="2:23" ht="15.75">
      <c r="B22" s="86">
        <v>17</v>
      </c>
      <c r="C22" s="87">
        <v>6800</v>
      </c>
      <c r="D22" s="88" t="str">
        <f t="shared" si="0"/>
        <v>Intérêts</v>
      </c>
      <c r="E22" s="87">
        <v>1020</v>
      </c>
      <c r="F22" s="88" t="str">
        <f t="shared" si="1"/>
        <v>Banque A</v>
      </c>
      <c r="G22" s="84" t="s">
        <v>56</v>
      </c>
      <c r="H22" s="83">
        <v>80</v>
      </c>
      <c r="I22">
        <f>IF($H22="","",LOOKUP(C22,Miniplan,Compte!$S$8:$S$52))</f>
        <v>34</v>
      </c>
      <c r="J22">
        <f>IF($H22="","",LOOKUP(E22,Miniplan,Compte!$S$8:$S$52))</f>
        <v>3</v>
      </c>
      <c r="K22" s="81"/>
      <c r="L22" s="82"/>
      <c r="M22" s="81"/>
      <c r="N22" s="71">
        <f t="shared" si="2"/>
        <v>0</v>
      </c>
      <c r="O22" s="77"/>
      <c r="P22" s="78"/>
      <c r="Q22" s="77"/>
      <c r="S22" s="76"/>
      <c r="T22" s="76"/>
      <c r="V22" s="44">
        <v>2890</v>
      </c>
      <c r="W22" s="42" t="s">
        <v>44</v>
      </c>
    </row>
    <row r="23" spans="2:23" ht="15.75">
      <c r="B23" s="86">
        <v>19</v>
      </c>
      <c r="C23" s="87">
        <v>1010</v>
      </c>
      <c r="D23" s="88" t="str">
        <f t="shared" si="0"/>
        <v>Poste</v>
      </c>
      <c r="E23" s="87">
        <v>1100</v>
      </c>
      <c r="F23" s="88" t="str">
        <f t="shared" si="1"/>
        <v>Clients</v>
      </c>
      <c r="G23" s="84" t="s">
        <v>105</v>
      </c>
      <c r="H23" s="83">
        <v>2222</v>
      </c>
      <c r="I23">
        <f>IF($H23="","",LOOKUP(C23,Miniplan,Compte!$S$8:$S$52))</f>
        <v>2</v>
      </c>
      <c r="J23">
        <f>IF($H23="","",LOOKUP(E23,Miniplan,Compte!$S$8:$S$52))</f>
        <v>6</v>
      </c>
      <c r="K23" s="81"/>
      <c r="L23" s="82"/>
      <c r="M23" s="81"/>
      <c r="N23" s="71">
        <f t="shared" si="2"/>
        <v>0</v>
      </c>
      <c r="O23" s="77"/>
      <c r="P23" s="78"/>
      <c r="Q23" s="77"/>
      <c r="S23" s="76"/>
      <c r="T23" s="76"/>
      <c r="V23" s="44">
        <v>2990</v>
      </c>
      <c r="W23" s="42" t="s">
        <v>27</v>
      </c>
    </row>
    <row r="24" spans="2:23" ht="15.75">
      <c r="B24" s="86">
        <v>21</v>
      </c>
      <c r="C24" s="87">
        <v>6200</v>
      </c>
      <c r="D24" s="88" t="str">
        <f t="shared" si="0"/>
        <v>Frais véhic.</v>
      </c>
      <c r="E24" s="87">
        <v>1000</v>
      </c>
      <c r="F24" s="88" t="str">
        <f t="shared" si="1"/>
        <v>Caisse</v>
      </c>
      <c r="G24" s="84" t="s">
        <v>73</v>
      </c>
      <c r="H24" s="83">
        <v>20000</v>
      </c>
      <c r="I24">
        <f>IF($H24="","",LOOKUP(C24,Miniplan,Compte!$S$8:$S$52))</f>
        <v>29</v>
      </c>
      <c r="J24">
        <f>IF($H24="","",LOOKUP(E24,Miniplan,Compte!$S$8:$S$52))</f>
        <v>1</v>
      </c>
      <c r="K24" s="81"/>
      <c r="L24" s="82"/>
      <c r="M24" s="81"/>
      <c r="N24" s="71">
        <f t="shared" si="2"/>
        <v>1</v>
      </c>
      <c r="O24" s="77" t="s">
        <v>64</v>
      </c>
      <c r="P24" s="78"/>
      <c r="Q24" s="77"/>
      <c r="S24" s="76" t="s">
        <v>88</v>
      </c>
      <c r="T24" s="76"/>
      <c r="V24" s="44">
        <v>3000</v>
      </c>
      <c r="W24" s="42" t="s">
        <v>2</v>
      </c>
    </row>
    <row r="25" spans="2:23" ht="15.75">
      <c r="B25" s="86">
        <v>23</v>
      </c>
      <c r="C25" s="87">
        <v>5000</v>
      </c>
      <c r="D25" s="88" t="str">
        <f t="shared" si="0"/>
        <v>Salaires</v>
      </c>
      <c r="E25" s="87">
        <v>1020</v>
      </c>
      <c r="F25" s="88" t="str">
        <f t="shared" si="1"/>
        <v>Banque A</v>
      </c>
      <c r="G25" s="84" t="s">
        <v>74</v>
      </c>
      <c r="H25" s="83">
        <v>15200</v>
      </c>
      <c r="I25">
        <f>IF($H25="","",LOOKUP(C25,Miniplan,Compte!$S$8:$S$52))</f>
        <v>25</v>
      </c>
      <c r="J25">
        <f>IF($H25="","",LOOKUP(E25,Miniplan,Compte!$S$8:$S$52))</f>
        <v>3</v>
      </c>
      <c r="K25" s="81"/>
      <c r="L25" s="82"/>
      <c r="M25" s="81"/>
      <c r="N25" s="71">
        <f t="shared" si="2"/>
        <v>0</v>
      </c>
      <c r="O25" s="77"/>
      <c r="P25" s="78"/>
      <c r="Q25" s="77"/>
      <c r="S25" s="76"/>
      <c r="T25" s="76"/>
      <c r="V25" s="44">
        <v>3600</v>
      </c>
      <c r="W25" s="42" t="s">
        <v>34</v>
      </c>
    </row>
    <row r="26" spans="2:23" ht="15.75">
      <c r="B26" s="86">
        <v>25</v>
      </c>
      <c r="C26" s="87">
        <v>2010</v>
      </c>
      <c r="D26" s="88" t="str">
        <f t="shared" si="0"/>
        <v>Dettes AVS</v>
      </c>
      <c r="E26" s="87">
        <v>5000</v>
      </c>
      <c r="F26" s="88" t="str">
        <f t="shared" si="1"/>
        <v>Salaires</v>
      </c>
      <c r="G26" s="84" t="s">
        <v>76</v>
      </c>
      <c r="H26" s="83">
        <v>500</v>
      </c>
      <c r="I26">
        <f>IF($H26="","",LOOKUP(C26,Miniplan,Compte!$S$8:$S$52))</f>
        <v>14</v>
      </c>
      <c r="J26">
        <f>IF($H26="","",LOOKUP(E26,Miniplan,Compte!$S$8:$S$52))</f>
        <v>25</v>
      </c>
      <c r="K26" s="81"/>
      <c r="L26" s="82"/>
      <c r="M26" s="81"/>
      <c r="N26" s="71">
        <f t="shared" si="2"/>
        <v>1</v>
      </c>
      <c r="O26" s="77" t="s">
        <v>64</v>
      </c>
      <c r="P26" s="78" t="s">
        <v>64</v>
      </c>
      <c r="Q26" s="77"/>
      <c r="S26" s="76" t="s">
        <v>91</v>
      </c>
      <c r="T26" s="76" t="s">
        <v>92</v>
      </c>
      <c r="V26" s="44">
        <v>4000</v>
      </c>
      <c r="W26" s="42" t="s">
        <v>0</v>
      </c>
    </row>
    <row r="27" spans="2:23" ht="15.75">
      <c r="B27" s="86">
        <v>27</v>
      </c>
      <c r="C27" s="87">
        <v>1000</v>
      </c>
      <c r="D27" s="88" t="str">
        <f t="shared" si="0"/>
        <v>Caisse</v>
      </c>
      <c r="E27" s="87">
        <v>2890</v>
      </c>
      <c r="F27" s="88" t="str">
        <f t="shared" si="1"/>
        <v>Privé</v>
      </c>
      <c r="G27" s="84" t="s">
        <v>75</v>
      </c>
      <c r="H27" s="83">
        <v>500</v>
      </c>
      <c r="I27">
        <f>IF($H27="","",LOOKUP(C27,Miniplan,Compte!$S$8:$S$52))</f>
        <v>1</v>
      </c>
      <c r="J27">
        <f>IF($H27="","",LOOKUP(E27,Miniplan,Compte!$S$8:$S$52))</f>
        <v>17</v>
      </c>
      <c r="K27" s="81"/>
      <c r="L27" s="82"/>
      <c r="M27" s="81"/>
      <c r="N27" s="71">
        <f t="shared" si="2"/>
        <v>1</v>
      </c>
      <c r="O27" s="77"/>
      <c r="P27" s="78"/>
      <c r="Q27" s="77" t="s">
        <v>64</v>
      </c>
      <c r="S27" s="76" t="s">
        <v>93</v>
      </c>
      <c r="T27" s="76" t="s">
        <v>87</v>
      </c>
      <c r="V27" s="44">
        <v>4270</v>
      </c>
      <c r="W27" s="42" t="s">
        <v>28</v>
      </c>
    </row>
    <row r="28" spans="2:23" ht="15.75">
      <c r="B28" s="86">
        <v>38750</v>
      </c>
      <c r="C28" s="87">
        <v>1010</v>
      </c>
      <c r="D28" s="88" t="str">
        <f t="shared" si="0"/>
        <v>Poste</v>
      </c>
      <c r="E28" s="87">
        <v>3000</v>
      </c>
      <c r="F28" s="88" t="str">
        <f t="shared" si="1"/>
        <v>Ventes</v>
      </c>
      <c r="G28" s="84" t="s">
        <v>61</v>
      </c>
      <c r="H28" s="83">
        <v>8760</v>
      </c>
      <c r="I28">
        <f>IF($H28="","",LOOKUP(C28,Miniplan,Compte!$S$8:$S$52))</f>
        <v>2</v>
      </c>
      <c r="J28">
        <f>IF($H28="","",LOOKUP(E28,Miniplan,Compte!$S$8:$S$52))</f>
        <v>20</v>
      </c>
      <c r="K28" s="81"/>
      <c r="L28" s="82"/>
      <c r="M28" s="81"/>
      <c r="N28" s="71">
        <f t="shared" si="2"/>
        <v>1</v>
      </c>
      <c r="O28" s="77" t="s">
        <v>64</v>
      </c>
      <c r="P28" s="78"/>
      <c r="Q28" s="77"/>
      <c r="S28" s="76" t="s">
        <v>94</v>
      </c>
      <c r="T28" s="76"/>
      <c r="V28" s="44">
        <v>5000</v>
      </c>
      <c r="W28" s="42" t="s">
        <v>29</v>
      </c>
    </row>
    <row r="29" spans="2:23" ht="15.75">
      <c r="B29" s="86">
        <v>38753</v>
      </c>
      <c r="C29" s="87">
        <v>1020</v>
      </c>
      <c r="D29" s="88" t="str">
        <f t="shared" si="0"/>
        <v>Banque A</v>
      </c>
      <c r="E29" s="87">
        <v>1000</v>
      </c>
      <c r="F29" s="88" t="str">
        <f t="shared" si="1"/>
        <v>Caisse</v>
      </c>
      <c r="G29" s="84" t="s">
        <v>69</v>
      </c>
      <c r="H29" s="83">
        <v>4000</v>
      </c>
      <c r="I29">
        <f>IF($H29="","",LOOKUP(C29,Miniplan,Compte!$S$8:$S$52))</f>
        <v>3</v>
      </c>
      <c r="J29">
        <f>IF($H29="","",LOOKUP(E29,Miniplan,Compte!$S$8:$S$52))</f>
        <v>1</v>
      </c>
      <c r="K29" s="81"/>
      <c r="L29" s="82"/>
      <c r="M29" s="81"/>
      <c r="N29" s="71">
        <f t="shared" si="2"/>
        <v>0</v>
      </c>
      <c r="O29" s="77"/>
      <c r="P29" s="78"/>
      <c r="Q29" s="77"/>
      <c r="S29" s="76"/>
      <c r="T29" s="76"/>
      <c r="V29" s="44">
        <v>5270</v>
      </c>
      <c r="W29" s="42" t="s">
        <v>30</v>
      </c>
    </row>
    <row r="30" spans="2:23" ht="15.75">
      <c r="B30" s="86">
        <v>38754</v>
      </c>
      <c r="C30" s="87">
        <v>1020</v>
      </c>
      <c r="D30" s="88" t="str">
        <f t="shared" si="0"/>
        <v>Banque A</v>
      </c>
      <c r="E30" s="87">
        <v>1100</v>
      </c>
      <c r="F30" s="88" t="str">
        <f t="shared" si="1"/>
        <v>Clients</v>
      </c>
      <c r="G30" s="84" t="s">
        <v>70</v>
      </c>
      <c r="H30" s="83">
        <v>640</v>
      </c>
      <c r="I30">
        <f>IF($H30="","",LOOKUP(C30,Miniplan,Compte!$S$8:$S$52))</f>
        <v>3</v>
      </c>
      <c r="J30">
        <f>IF($H30="","",LOOKUP(E30,Miniplan,Compte!$S$8:$S$52))</f>
        <v>6</v>
      </c>
      <c r="K30" s="81"/>
      <c r="L30" s="82"/>
      <c r="M30" s="81"/>
      <c r="N30" s="71">
        <f t="shared" si="2"/>
        <v>0</v>
      </c>
      <c r="O30" s="77"/>
      <c r="P30" s="78"/>
      <c r="Q30" s="77"/>
      <c r="S30" s="76"/>
      <c r="T30" s="76"/>
      <c r="V30" s="44">
        <v>6000</v>
      </c>
      <c r="W30" s="42" t="s">
        <v>3</v>
      </c>
    </row>
    <row r="31" spans="2:23" ht="15.75">
      <c r="B31" s="86">
        <v>38754</v>
      </c>
      <c r="C31" s="87">
        <v>6000</v>
      </c>
      <c r="D31" s="88" t="str">
        <f t="shared" si="0"/>
        <v>Loyer</v>
      </c>
      <c r="E31" s="87">
        <v>1000</v>
      </c>
      <c r="F31" s="88" t="str">
        <f t="shared" si="1"/>
        <v>Caisse</v>
      </c>
      <c r="G31" s="84" t="s">
        <v>103</v>
      </c>
      <c r="H31" s="83">
        <v>1500</v>
      </c>
      <c r="I31">
        <f>IF($H31="","",LOOKUP(C31,Miniplan,Compte!$S$8:$S$52))</f>
        <v>27</v>
      </c>
      <c r="J31">
        <f>IF($H31="","",LOOKUP(E31,Miniplan,Compte!$S$8:$S$52))</f>
        <v>1</v>
      </c>
      <c r="K31" s="81"/>
      <c r="L31" s="82"/>
      <c r="M31" s="81"/>
      <c r="N31" s="71">
        <f t="shared" si="2"/>
        <v>0</v>
      </c>
      <c r="O31" s="77"/>
      <c r="P31" s="78"/>
      <c r="Q31" s="77"/>
      <c r="S31" s="76"/>
      <c r="T31" s="76"/>
      <c r="V31" s="44">
        <v>6100</v>
      </c>
      <c r="W31" s="42" t="s">
        <v>43</v>
      </c>
    </row>
    <row r="32" spans="2:23" ht="15.75">
      <c r="B32" s="86">
        <v>38756</v>
      </c>
      <c r="C32" s="87">
        <v>2000</v>
      </c>
      <c r="D32" s="88" t="str">
        <f aca="true" t="shared" si="3" ref="D32:D37">IF(C32&gt;0,VLOOKUP(C32,Miniplan,2),"")</f>
        <v>Fournisseurs</v>
      </c>
      <c r="E32" s="87">
        <v>1010</v>
      </c>
      <c r="F32" s="88" t="str">
        <f t="shared" si="1"/>
        <v>Poste</v>
      </c>
      <c r="G32" s="84" t="s">
        <v>106</v>
      </c>
      <c r="H32" s="83">
        <v>2850</v>
      </c>
      <c r="I32">
        <f>IF($H32="","",LOOKUP(C32,Miniplan,Compte!$S$8:$S$52))</f>
        <v>13</v>
      </c>
      <c r="J32">
        <f>IF($H32="","",LOOKUP(E32,Miniplan,Compte!$S$8:$S$52))</f>
        <v>2</v>
      </c>
      <c r="K32" s="81"/>
      <c r="L32" s="82"/>
      <c r="M32" s="81"/>
      <c r="N32" s="71">
        <f t="shared" si="2"/>
        <v>0</v>
      </c>
      <c r="O32" s="77"/>
      <c r="P32" s="78"/>
      <c r="Q32" s="77"/>
      <c r="S32" s="76"/>
      <c r="T32" s="76"/>
      <c r="V32" s="44">
        <v>6200</v>
      </c>
      <c r="W32" s="42" t="s">
        <v>35</v>
      </c>
    </row>
    <row r="33" spans="2:23" ht="15.75">
      <c r="B33" s="86">
        <v>38756</v>
      </c>
      <c r="C33" s="87">
        <v>2000</v>
      </c>
      <c r="D33" s="88" t="str">
        <f t="shared" si="3"/>
        <v>Fournisseurs</v>
      </c>
      <c r="E33" s="87">
        <v>4200</v>
      </c>
      <c r="F33" s="88" t="str">
        <f t="shared" si="1"/>
        <v>Achats</v>
      </c>
      <c r="G33" s="84" t="s">
        <v>72</v>
      </c>
      <c r="H33" s="83">
        <v>150</v>
      </c>
      <c r="I33">
        <f>IF($H33="","",LOOKUP(C33,Miniplan,Compte!$S$8:$S$52))</f>
        <v>13</v>
      </c>
      <c r="J33">
        <f>IF($H33="","",LOOKUP(E33,Miniplan,Compte!$S$8:$S$52))</f>
        <v>23</v>
      </c>
      <c r="K33" s="81"/>
      <c r="L33" s="82"/>
      <c r="M33" s="81"/>
      <c r="N33" s="71">
        <f t="shared" si="2"/>
        <v>0</v>
      </c>
      <c r="O33" s="77"/>
      <c r="P33" s="78"/>
      <c r="Q33" s="77"/>
      <c r="S33" s="76"/>
      <c r="T33" s="76"/>
      <c r="V33" s="44">
        <v>6400</v>
      </c>
      <c r="W33" s="42" t="s">
        <v>31</v>
      </c>
    </row>
    <row r="34" spans="2:23" ht="15.75">
      <c r="B34" s="86">
        <v>38758</v>
      </c>
      <c r="C34" s="87">
        <v>1500</v>
      </c>
      <c r="D34" s="88" t="str">
        <f t="shared" si="3"/>
        <v>Matériel</v>
      </c>
      <c r="E34" s="87">
        <v>1000</v>
      </c>
      <c r="F34" s="88" t="str">
        <f t="shared" si="1"/>
        <v>Caisse</v>
      </c>
      <c r="G34" s="84" t="s">
        <v>96</v>
      </c>
      <c r="H34" s="83">
        <v>842</v>
      </c>
      <c r="I34">
        <f>IF($H34="","",LOOKUP(C34,Miniplan,Compte!$S$8:$S$52))</f>
        <v>9</v>
      </c>
      <c r="J34">
        <f>IF($H34="","",LOOKUP(E34,Miniplan,Compte!$S$8:$S$52))</f>
        <v>1</v>
      </c>
      <c r="K34" s="81"/>
      <c r="L34" s="82"/>
      <c r="M34" s="81"/>
      <c r="N34" s="71">
        <f t="shared" si="2"/>
        <v>1</v>
      </c>
      <c r="O34" s="77" t="s">
        <v>64</v>
      </c>
      <c r="P34" s="78"/>
      <c r="Q34" s="77"/>
      <c r="S34" s="76" t="s">
        <v>97</v>
      </c>
      <c r="T34" s="76"/>
      <c r="V34" s="44">
        <v>6500</v>
      </c>
      <c r="W34" s="42" t="s">
        <v>32</v>
      </c>
    </row>
    <row r="35" spans="2:23" ht="15.75">
      <c r="B35" s="86">
        <v>38759</v>
      </c>
      <c r="C35" s="87">
        <v>1500</v>
      </c>
      <c r="D35" s="88" t="str">
        <f t="shared" si="3"/>
        <v>Matériel</v>
      </c>
      <c r="E35" s="87">
        <v>2000</v>
      </c>
      <c r="F35" s="88" t="str">
        <f t="shared" si="1"/>
        <v>Fournisseurs</v>
      </c>
      <c r="G35" s="84" t="s">
        <v>63</v>
      </c>
      <c r="H35" s="83">
        <v>3250</v>
      </c>
      <c r="I35">
        <f>IF($H35="","",LOOKUP(C35,Miniplan,Compte!$S$8:$S$52))</f>
        <v>9</v>
      </c>
      <c r="J35">
        <f>IF($H35="","",LOOKUP(E35,Miniplan,Compte!$S$8:$S$52))</f>
        <v>13</v>
      </c>
      <c r="K35" s="81"/>
      <c r="L35" s="82"/>
      <c r="M35" s="81"/>
      <c r="N35" s="71">
        <f t="shared" si="2"/>
        <v>0</v>
      </c>
      <c r="O35" s="77"/>
      <c r="P35" s="78"/>
      <c r="Q35" s="77"/>
      <c r="S35" s="76"/>
      <c r="T35" s="76"/>
      <c r="V35" s="44">
        <v>6600</v>
      </c>
      <c r="W35" s="42" t="s">
        <v>33</v>
      </c>
    </row>
    <row r="36" spans="2:23" ht="15.75">
      <c r="B36" s="86">
        <v>38761</v>
      </c>
      <c r="C36" s="87">
        <v>6700</v>
      </c>
      <c r="D36" s="88" t="str">
        <f t="shared" si="3"/>
        <v>Frais généraux</v>
      </c>
      <c r="E36" s="87">
        <v>1000</v>
      </c>
      <c r="F36" s="88" t="str">
        <f t="shared" si="1"/>
        <v>Caisse</v>
      </c>
      <c r="G36" s="84" t="s">
        <v>98</v>
      </c>
      <c r="H36" s="83">
        <v>300</v>
      </c>
      <c r="I36">
        <f>IF($H36="","",LOOKUP(C36,Miniplan,Compte!$S$8:$S$52))</f>
        <v>33</v>
      </c>
      <c r="J36">
        <f>IF($H36="","",LOOKUP(E36,Miniplan,Compte!$S$8:$S$52))</f>
        <v>1</v>
      </c>
      <c r="K36" s="81"/>
      <c r="L36" s="82"/>
      <c r="M36" s="81"/>
      <c r="N36" s="71">
        <f t="shared" si="2"/>
        <v>1</v>
      </c>
      <c r="O36" s="77" t="s">
        <v>64</v>
      </c>
      <c r="P36" s="78"/>
      <c r="Q36" s="77"/>
      <c r="S36" s="76" t="s">
        <v>99</v>
      </c>
      <c r="T36" s="76"/>
      <c r="V36" s="44">
        <v>6700</v>
      </c>
      <c r="W36" s="42" t="s">
        <v>90</v>
      </c>
    </row>
    <row r="37" spans="2:23" ht="15.75">
      <c r="B37" s="86">
        <v>38762</v>
      </c>
      <c r="C37" s="87">
        <v>1000</v>
      </c>
      <c r="D37" s="88" t="str">
        <f t="shared" si="3"/>
        <v>Caisse</v>
      </c>
      <c r="E37" s="87">
        <v>2990</v>
      </c>
      <c r="F37" s="88" t="str">
        <f t="shared" si="1"/>
        <v>Résultat</v>
      </c>
      <c r="G37" s="84" t="s">
        <v>107</v>
      </c>
      <c r="H37" s="83">
        <v>5000</v>
      </c>
      <c r="I37">
        <f>IF($H37="","",LOOKUP(C37,Miniplan,Compte!$S$8:$S$52))</f>
        <v>1</v>
      </c>
      <c r="J37">
        <f>IF($H37="","",LOOKUP(E37,Miniplan,Compte!$S$8:$S$52))</f>
        <v>18</v>
      </c>
      <c r="K37" s="81"/>
      <c r="L37" s="82"/>
      <c r="M37" s="81"/>
      <c r="N37" s="71">
        <f t="shared" si="2"/>
        <v>1</v>
      </c>
      <c r="O37" s="77"/>
      <c r="P37" s="78" t="s">
        <v>64</v>
      </c>
      <c r="Q37" s="77"/>
      <c r="S37" s="76"/>
      <c r="T37" s="76" t="s">
        <v>108</v>
      </c>
      <c r="V37" s="44">
        <v>6800</v>
      </c>
      <c r="W37" s="42" t="s">
        <v>13</v>
      </c>
    </row>
    <row r="38" spans="2:23" ht="18.75" customHeight="1">
      <c r="B38" s="85" t="s">
        <v>102</v>
      </c>
      <c r="G38" s="89"/>
      <c r="H38" s="89"/>
      <c r="I38" s="89"/>
      <c r="J38" s="89"/>
      <c r="K38" s="89"/>
      <c r="L38" s="89"/>
      <c r="M38" s="90"/>
      <c r="N38" s="91"/>
      <c r="O38" s="105">
        <f>COUNTBLANK(K8:M37)</f>
        <v>90</v>
      </c>
      <c r="P38" s="105"/>
      <c r="Q38" s="92"/>
      <c r="R38" s="89"/>
      <c r="S38" s="89"/>
      <c r="T38" s="89"/>
      <c r="U38" s="89"/>
      <c r="V38" s="93">
        <v>7000</v>
      </c>
      <c r="W38" s="94" t="s">
        <v>36</v>
      </c>
    </row>
    <row r="39" spans="2:23" ht="15.75">
      <c r="B39" s="73">
        <v>0</v>
      </c>
      <c r="F39" s="72"/>
      <c r="G39" s="95"/>
      <c r="H39" s="96" t="s">
        <v>100</v>
      </c>
      <c r="I39" s="97">
        <f>SUM(O8:O37)</f>
        <v>0</v>
      </c>
      <c r="J39" s="97">
        <f>SUM(P8:P37)</f>
        <v>0</v>
      </c>
      <c r="K39" s="97">
        <f>30-SUM(N8:N37)</f>
        <v>14</v>
      </c>
      <c r="L39" s="98" t="s">
        <v>101</v>
      </c>
      <c r="M39" s="99"/>
      <c r="N39" s="100"/>
      <c r="O39" s="101"/>
      <c r="P39" s="92"/>
      <c r="Q39" s="92"/>
      <c r="R39" s="89"/>
      <c r="S39" s="89"/>
      <c r="T39" s="89"/>
      <c r="U39" s="89"/>
      <c r="V39" s="93">
        <v>7500</v>
      </c>
      <c r="W39" s="94" t="s">
        <v>67</v>
      </c>
    </row>
    <row r="40" spans="2:23" ht="12.75">
      <c r="B40"/>
      <c r="G40" s="89"/>
      <c r="H40" s="89"/>
      <c r="I40" s="89"/>
      <c r="J40" s="89"/>
      <c r="K40" s="89"/>
      <c r="L40" s="89"/>
      <c r="M40" s="102"/>
      <c r="N40" s="91"/>
      <c r="O40" s="92"/>
      <c r="P40" s="92"/>
      <c r="Q40" s="92"/>
      <c r="R40" s="89"/>
      <c r="S40" s="89"/>
      <c r="T40" s="89"/>
      <c r="U40" s="89"/>
      <c r="V40" s="93">
        <v>8000</v>
      </c>
      <c r="W40" s="94" t="s">
        <v>37</v>
      </c>
    </row>
    <row r="41" spans="2:23" ht="12.75">
      <c r="B41"/>
      <c r="G41" s="89"/>
      <c r="H41" s="89"/>
      <c r="I41" s="89"/>
      <c r="J41" s="89"/>
      <c r="K41" s="89"/>
      <c r="L41" s="89"/>
      <c r="M41" s="102"/>
      <c r="N41" s="102"/>
      <c r="O41" s="92"/>
      <c r="P41" s="92"/>
      <c r="Q41" s="92"/>
      <c r="R41" s="89"/>
      <c r="S41" s="89"/>
      <c r="T41" s="89"/>
      <c r="U41" s="89"/>
      <c r="V41" s="93">
        <v>9000</v>
      </c>
      <c r="W41" s="94" t="s">
        <v>45</v>
      </c>
    </row>
    <row r="42" spans="2:17" ht="12.75">
      <c r="B42" s="104">
        <v>98</v>
      </c>
      <c r="H42"/>
      <c r="L42"/>
      <c r="M42" s="8"/>
      <c r="N42" s="8"/>
      <c r="O42" s="9"/>
      <c r="P42" s="9"/>
      <c r="Q42" s="9"/>
    </row>
    <row r="43" spans="2:17" ht="12.75">
      <c r="B43" s="103" t="s">
        <v>114</v>
      </c>
      <c r="H43"/>
      <c r="L43"/>
      <c r="M43" s="8"/>
      <c r="N43" s="8"/>
      <c r="O43" s="9"/>
      <c r="P43" s="9"/>
      <c r="Q43" s="9"/>
    </row>
    <row r="44" spans="2:17" ht="12.75">
      <c r="B44"/>
      <c r="H44"/>
      <c r="L44"/>
      <c r="M44" s="8"/>
      <c r="N44" s="8"/>
      <c r="O44" s="9"/>
      <c r="P44" s="9"/>
      <c r="Q44" s="9">
        <f aca="true" t="shared" si="4" ref="Q44:Q75">IF(L44="","",Q43+O44-P44)</f>
      </c>
    </row>
    <row r="45" spans="2:17" ht="12.75">
      <c r="B45"/>
      <c r="H45"/>
      <c r="L45"/>
      <c r="M45" s="8"/>
      <c r="N45" s="8"/>
      <c r="O45" s="9"/>
      <c r="P45" s="9"/>
      <c r="Q45" s="9">
        <f t="shared" si="4"/>
      </c>
    </row>
    <row r="46" spans="2:17" ht="12.75">
      <c r="B46"/>
      <c r="H46"/>
      <c r="L46"/>
      <c r="M46" s="8"/>
      <c r="N46" s="8"/>
      <c r="O46" s="9"/>
      <c r="P46" s="9"/>
      <c r="Q46" s="9">
        <f t="shared" si="4"/>
      </c>
    </row>
    <row r="47" spans="2:17" ht="12.75">
      <c r="B47"/>
      <c r="H47"/>
      <c r="L47"/>
      <c r="M47" s="8"/>
      <c r="N47" s="8"/>
      <c r="O47" s="9"/>
      <c r="P47" s="9"/>
      <c r="Q47" s="9">
        <f t="shared" si="4"/>
      </c>
    </row>
    <row r="48" spans="2:17" ht="12.75">
      <c r="B48"/>
      <c r="H48"/>
      <c r="L48"/>
      <c r="M48" s="8"/>
      <c r="N48" s="8"/>
      <c r="O48" s="9"/>
      <c r="P48" s="9"/>
      <c r="Q48" s="9">
        <f t="shared" si="4"/>
      </c>
    </row>
    <row r="49" spans="2:17" ht="12.75">
      <c r="B49"/>
      <c r="H49"/>
      <c r="L49"/>
      <c r="M49" s="8"/>
      <c r="N49" s="8"/>
      <c r="O49" s="9"/>
      <c r="P49" s="9"/>
      <c r="Q49" s="9">
        <f t="shared" si="4"/>
      </c>
    </row>
    <row r="50" spans="2:17" ht="12.75">
      <c r="B50"/>
      <c r="H50"/>
      <c r="L50"/>
      <c r="M50" s="8"/>
      <c r="N50" s="8"/>
      <c r="O50" s="9"/>
      <c r="P50" s="9"/>
      <c r="Q50" s="9">
        <f t="shared" si="4"/>
      </c>
    </row>
    <row r="51" spans="2:17" ht="12.75">
      <c r="B51"/>
      <c r="H51"/>
      <c r="L51"/>
      <c r="M51" s="8"/>
      <c r="N51" s="8"/>
      <c r="O51" s="9"/>
      <c r="P51" s="9"/>
      <c r="Q51" s="9">
        <f t="shared" si="4"/>
      </c>
    </row>
    <row r="52" spans="2:17" ht="12.75">
      <c r="B52"/>
      <c r="H52"/>
      <c r="L52"/>
      <c r="M52" s="8"/>
      <c r="N52" s="8"/>
      <c r="O52" s="9"/>
      <c r="P52" s="9"/>
      <c r="Q52" s="9">
        <f t="shared" si="4"/>
      </c>
    </row>
    <row r="53" spans="2:17" ht="12.75">
      <c r="B53"/>
      <c r="H53"/>
      <c r="L53"/>
      <c r="M53" s="8"/>
      <c r="N53" s="8"/>
      <c r="O53" s="9"/>
      <c r="P53" s="9"/>
      <c r="Q53" s="9">
        <f t="shared" si="4"/>
      </c>
    </row>
    <row r="54" spans="2:17" ht="12.75">
      <c r="B54"/>
      <c r="H54"/>
      <c r="L54"/>
      <c r="M54" s="8"/>
      <c r="N54" s="8"/>
      <c r="O54" s="9"/>
      <c r="P54" s="9"/>
      <c r="Q54" s="9">
        <f t="shared" si="4"/>
      </c>
    </row>
    <row r="55" spans="2:17" ht="12.75">
      <c r="B55"/>
      <c r="H55"/>
      <c r="L55"/>
      <c r="M55" s="8"/>
      <c r="N55" s="8"/>
      <c r="O55" s="9"/>
      <c r="P55" s="9"/>
      <c r="Q55" s="9">
        <f t="shared" si="4"/>
      </c>
    </row>
    <row r="56" spans="2:17" ht="12.75">
      <c r="B56"/>
      <c r="H56"/>
      <c r="L56"/>
      <c r="M56" s="8"/>
      <c r="N56" s="8"/>
      <c r="O56" s="9"/>
      <c r="P56" s="9"/>
      <c r="Q56" s="9">
        <f t="shared" si="4"/>
      </c>
    </row>
    <row r="57" spans="2:17" ht="12.75">
      <c r="B57"/>
      <c r="H57"/>
      <c r="L57"/>
      <c r="M57" s="8"/>
      <c r="N57" s="8"/>
      <c r="O57" s="9"/>
      <c r="P57" s="9"/>
      <c r="Q57" s="9">
        <f t="shared" si="4"/>
      </c>
    </row>
    <row r="58" spans="2:17" ht="12.75">
      <c r="B58"/>
      <c r="H58"/>
      <c r="L58"/>
      <c r="M58" s="8"/>
      <c r="N58" s="8"/>
      <c r="O58" s="9"/>
      <c r="P58" s="9"/>
      <c r="Q58" s="9">
        <f t="shared" si="4"/>
      </c>
    </row>
    <row r="59" spans="2:17" ht="12.75">
      <c r="B59"/>
      <c r="H59"/>
      <c r="L59"/>
      <c r="M59" s="8"/>
      <c r="N59" s="8"/>
      <c r="O59" s="9"/>
      <c r="P59" s="9"/>
      <c r="Q59" s="9">
        <f t="shared" si="4"/>
      </c>
    </row>
    <row r="60" spans="2:17" ht="12.75">
      <c r="B60"/>
      <c r="H60"/>
      <c r="L60"/>
      <c r="M60" s="8"/>
      <c r="N60" s="8"/>
      <c r="O60" s="9"/>
      <c r="P60" s="9"/>
      <c r="Q60" s="9">
        <f t="shared" si="4"/>
      </c>
    </row>
    <row r="61" spans="2:17" ht="12.75">
      <c r="B61"/>
      <c r="H61"/>
      <c r="L61"/>
      <c r="M61" s="8"/>
      <c r="N61" s="8"/>
      <c r="O61" s="9"/>
      <c r="P61" s="9"/>
      <c r="Q61" s="9">
        <f t="shared" si="4"/>
      </c>
    </row>
    <row r="62" spans="2:17" ht="12.75">
      <c r="B62"/>
      <c r="H62"/>
      <c r="L62"/>
      <c r="M62" s="8"/>
      <c r="N62" s="8"/>
      <c r="O62" s="9"/>
      <c r="P62" s="9"/>
      <c r="Q62" s="9">
        <f t="shared" si="4"/>
      </c>
    </row>
    <row r="63" spans="2:17" ht="12.75">
      <c r="B63"/>
      <c r="H63"/>
      <c r="L63"/>
      <c r="M63" s="8"/>
      <c r="N63" s="8"/>
      <c r="O63" s="9"/>
      <c r="P63" s="9"/>
      <c r="Q63" s="9">
        <f t="shared" si="4"/>
      </c>
    </row>
    <row r="64" spans="2:17" ht="12.75">
      <c r="B64"/>
      <c r="H64"/>
      <c r="L64"/>
      <c r="M64" s="8"/>
      <c r="N64" s="8"/>
      <c r="O64" s="9"/>
      <c r="P64" s="9"/>
      <c r="Q64" s="9">
        <f t="shared" si="4"/>
      </c>
    </row>
    <row r="65" spans="2:17" ht="12.75">
      <c r="B65"/>
      <c r="H65"/>
      <c r="L65"/>
      <c r="M65" s="8"/>
      <c r="N65" s="8"/>
      <c r="O65" s="9"/>
      <c r="P65" s="9"/>
      <c r="Q65" s="9">
        <f t="shared" si="4"/>
      </c>
    </row>
    <row r="66" spans="2:17" ht="12.75">
      <c r="B66"/>
      <c r="H66"/>
      <c r="L66"/>
      <c r="M66" s="8"/>
      <c r="N66" s="8"/>
      <c r="O66" s="9"/>
      <c r="P66" s="9"/>
      <c r="Q66" s="9">
        <f t="shared" si="4"/>
      </c>
    </row>
    <row r="67" spans="2:17" ht="12.75">
      <c r="B67"/>
      <c r="H67"/>
      <c r="L67"/>
      <c r="M67" s="8"/>
      <c r="N67" s="8"/>
      <c r="O67" s="9"/>
      <c r="P67" s="9"/>
      <c r="Q67" s="9">
        <f t="shared" si="4"/>
      </c>
    </row>
    <row r="68" spans="2:17" ht="12.75">
      <c r="B68"/>
      <c r="H68"/>
      <c r="L68"/>
      <c r="M68" s="8"/>
      <c r="N68" s="8"/>
      <c r="O68" s="9"/>
      <c r="P68" s="9"/>
      <c r="Q68" s="9">
        <f t="shared" si="4"/>
      </c>
    </row>
    <row r="69" spans="2:17" ht="12.75">
      <c r="B69"/>
      <c r="H69"/>
      <c r="L69"/>
      <c r="M69" s="8"/>
      <c r="N69" s="8"/>
      <c r="O69" s="9"/>
      <c r="P69" s="9"/>
      <c r="Q69" s="9">
        <f t="shared" si="4"/>
      </c>
    </row>
    <row r="70" spans="2:17" ht="12.75">
      <c r="B70"/>
      <c r="H70"/>
      <c r="L70"/>
      <c r="M70" s="8"/>
      <c r="N70" s="8"/>
      <c r="O70" s="9"/>
      <c r="P70" s="9"/>
      <c r="Q70" s="9">
        <f t="shared" si="4"/>
      </c>
    </row>
    <row r="71" spans="2:17" ht="12.75">
      <c r="B71"/>
      <c r="H71"/>
      <c r="L71"/>
      <c r="M71" s="8"/>
      <c r="N71" s="8"/>
      <c r="O71" s="9"/>
      <c r="P71" s="9"/>
      <c r="Q71" s="9">
        <f t="shared" si="4"/>
      </c>
    </row>
    <row r="72" spans="2:17" ht="12.75">
      <c r="B72"/>
      <c r="H72"/>
      <c r="L72"/>
      <c r="M72" s="8"/>
      <c r="N72" s="8"/>
      <c r="O72" s="9"/>
      <c r="P72" s="9"/>
      <c r="Q72" s="9">
        <f t="shared" si="4"/>
      </c>
    </row>
    <row r="73" spans="2:17" ht="12.75">
      <c r="B73"/>
      <c r="H73"/>
      <c r="L73"/>
      <c r="M73" s="8"/>
      <c r="N73" s="8"/>
      <c r="O73" s="9"/>
      <c r="P73" s="9"/>
      <c r="Q73" s="9">
        <f t="shared" si="4"/>
      </c>
    </row>
    <row r="74" spans="2:17" ht="12.75">
      <c r="B74"/>
      <c r="H74"/>
      <c r="L74"/>
      <c r="M74" s="8"/>
      <c r="N74" s="8"/>
      <c r="O74" s="9"/>
      <c r="P74" s="9"/>
      <c r="Q74" s="9">
        <f t="shared" si="4"/>
      </c>
    </row>
    <row r="75" spans="2:17" ht="12.75">
      <c r="B75"/>
      <c r="H75"/>
      <c r="L75"/>
      <c r="M75" s="8"/>
      <c r="N75" s="8"/>
      <c r="O75" s="9"/>
      <c r="P75" s="9"/>
      <c r="Q75" s="9">
        <f t="shared" si="4"/>
      </c>
    </row>
    <row r="76" spans="2:17" ht="12.75">
      <c r="B76"/>
      <c r="H76"/>
      <c r="L76"/>
      <c r="M76" s="8"/>
      <c r="N76" s="8"/>
      <c r="O76" s="9"/>
      <c r="P76" s="9"/>
      <c r="Q76" s="9">
        <f aca="true" t="shared" si="5" ref="Q76:Q100">IF(L76="","",Q75+O76-P76)</f>
      </c>
    </row>
    <row r="77" spans="2:17" ht="12.75">
      <c r="B77"/>
      <c r="H77"/>
      <c r="L77"/>
      <c r="M77" s="8"/>
      <c r="N77" s="8"/>
      <c r="O77" s="9"/>
      <c r="P77" s="9"/>
      <c r="Q77" s="9">
        <f t="shared" si="5"/>
      </c>
    </row>
    <row r="78" spans="2:17" ht="12.75">
      <c r="B78"/>
      <c r="H78"/>
      <c r="L78"/>
      <c r="M78" s="8"/>
      <c r="N78" s="8"/>
      <c r="O78" s="9"/>
      <c r="P78" s="9"/>
      <c r="Q78" s="9">
        <f t="shared" si="5"/>
      </c>
    </row>
    <row r="79" spans="2:17" ht="12.75">
      <c r="B79"/>
      <c r="H79"/>
      <c r="L79"/>
      <c r="M79" s="8"/>
      <c r="N79" s="8"/>
      <c r="O79" s="9"/>
      <c r="P79" s="9"/>
      <c r="Q79" s="9">
        <f t="shared" si="5"/>
      </c>
    </row>
    <row r="80" spans="2:17" ht="12.75">
      <c r="B80"/>
      <c r="H80"/>
      <c r="L80"/>
      <c r="M80" s="8"/>
      <c r="N80" s="8"/>
      <c r="O80" s="9"/>
      <c r="P80" s="9"/>
      <c r="Q80" s="9">
        <f t="shared" si="5"/>
      </c>
    </row>
    <row r="81" spans="2:17" ht="12.75">
      <c r="B81"/>
      <c r="H81"/>
      <c r="L81"/>
      <c r="M81" s="8"/>
      <c r="N81" s="8"/>
      <c r="O81" s="9"/>
      <c r="P81" s="9"/>
      <c r="Q81" s="9">
        <f t="shared" si="5"/>
      </c>
    </row>
    <row r="82" spans="2:17" ht="12.75">
      <c r="B82"/>
      <c r="H82"/>
      <c r="L82"/>
      <c r="M82" s="8"/>
      <c r="N82" s="8"/>
      <c r="O82" s="9"/>
      <c r="P82" s="9"/>
      <c r="Q82" s="9">
        <f t="shared" si="5"/>
      </c>
    </row>
    <row r="83" spans="2:17" ht="12.75">
      <c r="B83"/>
      <c r="H83"/>
      <c r="L83"/>
      <c r="M83" s="8"/>
      <c r="N83" s="8"/>
      <c r="O83" s="9"/>
      <c r="P83" s="9"/>
      <c r="Q83" s="9">
        <f t="shared" si="5"/>
      </c>
    </row>
    <row r="84" spans="2:17" ht="12.75">
      <c r="B84"/>
      <c r="H84"/>
      <c r="L84"/>
      <c r="M84" s="8"/>
      <c r="N84" s="8"/>
      <c r="O84" s="9"/>
      <c r="P84" s="9"/>
      <c r="Q84" s="9">
        <f t="shared" si="5"/>
      </c>
    </row>
    <row r="85" spans="2:17" ht="12.75">
      <c r="B85"/>
      <c r="H85"/>
      <c r="L85"/>
      <c r="M85" s="8"/>
      <c r="N85" s="8"/>
      <c r="O85" s="9"/>
      <c r="P85" s="9"/>
      <c r="Q85" s="9">
        <f t="shared" si="5"/>
      </c>
    </row>
    <row r="86" spans="2:17" ht="12.75">
      <c r="B86"/>
      <c r="H86"/>
      <c r="L86"/>
      <c r="M86" s="8"/>
      <c r="N86" s="8"/>
      <c r="O86" s="9"/>
      <c r="P86" s="9"/>
      <c r="Q86" s="9">
        <f t="shared" si="5"/>
      </c>
    </row>
    <row r="87" spans="2:17" ht="12.75">
      <c r="B87"/>
      <c r="H87"/>
      <c r="L87"/>
      <c r="M87" s="8"/>
      <c r="N87" s="8"/>
      <c r="O87" s="9"/>
      <c r="P87" s="9"/>
      <c r="Q87" s="9">
        <f t="shared" si="5"/>
      </c>
    </row>
    <row r="88" spans="2:17" ht="12.75">
      <c r="B88"/>
      <c r="H88"/>
      <c r="L88"/>
      <c r="M88" s="8"/>
      <c r="N88" s="8"/>
      <c r="O88" s="9"/>
      <c r="P88" s="9"/>
      <c r="Q88" s="9">
        <f t="shared" si="5"/>
      </c>
    </row>
    <row r="89" spans="2:17" ht="12.75">
      <c r="B89"/>
      <c r="H89"/>
      <c r="L89"/>
      <c r="M89" s="8"/>
      <c r="N89" s="8"/>
      <c r="O89" s="9"/>
      <c r="P89" s="9"/>
      <c r="Q89" s="9">
        <f t="shared" si="5"/>
      </c>
    </row>
    <row r="90" spans="2:17" ht="12.75">
      <c r="B90"/>
      <c r="H90"/>
      <c r="L90"/>
      <c r="M90" s="8"/>
      <c r="N90" s="8"/>
      <c r="O90" s="9"/>
      <c r="P90" s="9"/>
      <c r="Q90" s="9">
        <f t="shared" si="5"/>
      </c>
    </row>
    <row r="91" spans="2:17" ht="12.75">
      <c r="B91"/>
      <c r="H91"/>
      <c r="L91"/>
      <c r="M91" s="8"/>
      <c r="N91" s="8"/>
      <c r="O91" s="9"/>
      <c r="P91" s="9"/>
      <c r="Q91" s="9">
        <f t="shared" si="5"/>
      </c>
    </row>
    <row r="92" spans="2:17" ht="12.75">
      <c r="B92"/>
      <c r="H92"/>
      <c r="L92"/>
      <c r="M92" s="8"/>
      <c r="N92" s="8"/>
      <c r="O92" s="9"/>
      <c r="P92" s="9"/>
      <c r="Q92" s="9">
        <f t="shared" si="5"/>
      </c>
    </row>
    <row r="93" spans="2:17" ht="12.75">
      <c r="B93"/>
      <c r="H93"/>
      <c r="L93"/>
      <c r="M93" s="8"/>
      <c r="N93" s="8"/>
      <c r="O93" s="9"/>
      <c r="P93" s="9"/>
      <c r="Q93" s="9">
        <f t="shared" si="5"/>
      </c>
    </row>
    <row r="94" spans="2:17" ht="12.75">
      <c r="B94"/>
      <c r="H94"/>
      <c r="L94"/>
      <c r="M94" s="8"/>
      <c r="N94" s="8"/>
      <c r="O94" s="9"/>
      <c r="P94" s="9"/>
      <c r="Q94" s="9">
        <f t="shared" si="5"/>
      </c>
    </row>
    <row r="95" spans="2:17" ht="12.75">
      <c r="B95"/>
      <c r="H95"/>
      <c r="L95"/>
      <c r="M95" s="8"/>
      <c r="N95" s="8"/>
      <c r="O95" s="9"/>
      <c r="P95" s="9"/>
      <c r="Q95" s="9">
        <f t="shared" si="5"/>
      </c>
    </row>
    <row r="96" spans="2:17" ht="12.75">
      <c r="B96"/>
      <c r="H96"/>
      <c r="L96"/>
      <c r="M96" s="8"/>
      <c r="N96" s="8"/>
      <c r="O96" s="9"/>
      <c r="P96" s="9"/>
      <c r="Q96" s="9">
        <f t="shared" si="5"/>
      </c>
    </row>
    <row r="97" spans="2:17" ht="12.75">
      <c r="B97"/>
      <c r="H97"/>
      <c r="L97"/>
      <c r="M97" s="8"/>
      <c r="N97" s="8"/>
      <c r="O97" s="9"/>
      <c r="P97" s="9"/>
      <c r="Q97" s="9">
        <f t="shared" si="5"/>
      </c>
    </row>
    <row r="98" spans="2:17" ht="12.75">
      <c r="B98"/>
      <c r="H98"/>
      <c r="L98"/>
      <c r="M98" s="8"/>
      <c r="N98" s="8"/>
      <c r="O98" s="9"/>
      <c r="P98" s="9"/>
      <c r="Q98" s="9">
        <f t="shared" si="5"/>
      </c>
    </row>
    <row r="99" spans="2:17" ht="12.75">
      <c r="B99"/>
      <c r="H99"/>
      <c r="L99"/>
      <c r="M99" s="8"/>
      <c r="N99" s="8"/>
      <c r="O99" s="9"/>
      <c r="P99" s="9"/>
      <c r="Q99" s="9">
        <f t="shared" si="5"/>
      </c>
    </row>
    <row r="100" spans="2:17" ht="12.75">
      <c r="B100"/>
      <c r="H100"/>
      <c r="L100"/>
      <c r="M100" s="8"/>
      <c r="N100" s="8"/>
      <c r="O100" s="9"/>
      <c r="P100" s="9"/>
      <c r="Q100" s="9">
        <f t="shared" si="5"/>
      </c>
    </row>
    <row r="101" spans="2:17" ht="12.75">
      <c r="B101"/>
      <c r="H101"/>
      <c r="L101"/>
      <c r="M101" s="8"/>
      <c r="N101" s="8"/>
      <c r="O101" s="9"/>
      <c r="P101" s="9"/>
      <c r="Q101" s="9"/>
    </row>
    <row r="102" spans="2:17" ht="12.75">
      <c r="B102"/>
      <c r="H102"/>
      <c r="L102"/>
      <c r="M102" s="8"/>
      <c r="N102" s="8"/>
      <c r="O102" s="9"/>
      <c r="P102" s="9"/>
      <c r="Q102" s="9"/>
    </row>
    <row r="103" spans="2:17" ht="12.75">
      <c r="B103"/>
      <c r="H103"/>
      <c r="L103"/>
      <c r="M103" s="8"/>
      <c r="N103" s="8"/>
      <c r="O103" s="9"/>
      <c r="P103" s="9"/>
      <c r="Q103" s="9"/>
    </row>
    <row r="104" spans="2:17" ht="12.75">
      <c r="B104"/>
      <c r="H104"/>
      <c r="L104"/>
      <c r="M104" s="8"/>
      <c r="N104" s="8"/>
      <c r="O104" s="9"/>
      <c r="P104" s="9"/>
      <c r="Q104" s="9"/>
    </row>
    <row r="105" spans="2:17" ht="12.75">
      <c r="B105"/>
      <c r="H105"/>
      <c r="L105"/>
      <c r="M105" s="8"/>
      <c r="N105" s="8"/>
      <c r="O105" s="9"/>
      <c r="P105" s="9"/>
      <c r="Q105" s="9"/>
    </row>
    <row r="106" spans="2:17" ht="12.75">
      <c r="B106"/>
      <c r="H106"/>
      <c r="L106"/>
      <c r="M106" s="8"/>
      <c r="N106" s="8"/>
      <c r="O106" s="9"/>
      <c r="P106" s="9"/>
      <c r="Q106" s="9"/>
    </row>
    <row r="107" spans="2:17" ht="12.75">
      <c r="B107"/>
      <c r="H107"/>
      <c r="L107"/>
      <c r="M107" s="8"/>
      <c r="N107" s="8"/>
      <c r="O107" s="9"/>
      <c r="P107" s="9"/>
      <c r="Q107" s="9"/>
    </row>
    <row r="108" spans="2:17" ht="12.75">
      <c r="B108"/>
      <c r="H108"/>
      <c r="L108"/>
      <c r="M108" s="8"/>
      <c r="N108" s="8"/>
      <c r="O108" s="9"/>
      <c r="P108" s="9"/>
      <c r="Q108" s="9"/>
    </row>
    <row r="109" spans="2:17" ht="12.75">
      <c r="B109"/>
      <c r="H109"/>
      <c r="L109"/>
      <c r="M109" s="8"/>
      <c r="N109" s="8"/>
      <c r="O109" s="9"/>
      <c r="P109" s="9"/>
      <c r="Q109" s="9"/>
    </row>
    <row r="110" spans="2:17" ht="12.75">
      <c r="B110"/>
      <c r="H110"/>
      <c r="L110"/>
      <c r="M110" s="8"/>
      <c r="N110" s="8"/>
      <c r="O110" s="9"/>
      <c r="P110" s="9"/>
      <c r="Q110" s="9"/>
    </row>
    <row r="111" spans="2:17" ht="12.75">
      <c r="B111"/>
      <c r="H111"/>
      <c r="L111"/>
      <c r="M111" s="8"/>
      <c r="N111" s="8"/>
      <c r="O111" s="9"/>
      <c r="P111" s="9"/>
      <c r="Q111" s="9"/>
    </row>
    <row r="112" spans="2:17" ht="12.75">
      <c r="B112"/>
      <c r="H112"/>
      <c r="L112"/>
      <c r="M112" s="8"/>
      <c r="N112" s="8"/>
      <c r="O112" s="9"/>
      <c r="P112" s="9"/>
      <c r="Q112" s="9"/>
    </row>
    <row r="113" spans="2:17" ht="12.75">
      <c r="B113"/>
      <c r="H113"/>
      <c r="L113"/>
      <c r="M113" s="8"/>
      <c r="N113" s="8"/>
      <c r="O113" s="9"/>
      <c r="P113" s="9"/>
      <c r="Q113" s="9"/>
    </row>
    <row r="114" spans="2:17" ht="12.75">
      <c r="B114"/>
      <c r="H114"/>
      <c r="L114"/>
      <c r="M114" s="8"/>
      <c r="N114" s="8"/>
      <c r="O114" s="9"/>
      <c r="P114" s="9"/>
      <c r="Q114" s="9"/>
    </row>
    <row r="115" spans="2:17" ht="12.75">
      <c r="B115"/>
      <c r="H115"/>
      <c r="L115"/>
      <c r="M115" s="8"/>
      <c r="N115" s="8"/>
      <c r="O115" s="9"/>
      <c r="P115" s="9"/>
      <c r="Q115" s="9"/>
    </row>
    <row r="116" spans="2:17" ht="12.75">
      <c r="B116"/>
      <c r="H116"/>
      <c r="L116"/>
      <c r="M116" s="8"/>
      <c r="N116" s="8"/>
      <c r="O116" s="9"/>
      <c r="P116" s="9"/>
      <c r="Q116" s="9"/>
    </row>
    <row r="117" spans="2:17" ht="12.75">
      <c r="B117"/>
      <c r="H117"/>
      <c r="L117"/>
      <c r="M117" s="8"/>
      <c r="N117" s="8"/>
      <c r="O117" s="9"/>
      <c r="P117" s="9"/>
      <c r="Q117" s="9"/>
    </row>
    <row r="118" spans="2:17" ht="12.75">
      <c r="B118"/>
      <c r="H118"/>
      <c r="L118"/>
      <c r="M118" s="8"/>
      <c r="N118" s="8"/>
      <c r="O118" s="9"/>
      <c r="P118" s="9"/>
      <c r="Q118" s="9"/>
    </row>
    <row r="119" spans="2:17" ht="12.75">
      <c r="B119"/>
      <c r="H119"/>
      <c r="L119"/>
      <c r="M119" s="8"/>
      <c r="N119" s="8"/>
      <c r="O119" s="9"/>
      <c r="P119" s="9"/>
      <c r="Q119" s="9"/>
    </row>
    <row r="120" spans="2:17" ht="12.75">
      <c r="B120"/>
      <c r="H120"/>
      <c r="L120"/>
      <c r="M120" s="8"/>
      <c r="N120" s="8"/>
      <c r="O120" s="9"/>
      <c r="P120" s="9"/>
      <c r="Q120" s="9"/>
    </row>
    <row r="121" spans="2:17" ht="12.75">
      <c r="B121"/>
      <c r="H121"/>
      <c r="L121"/>
      <c r="M121" s="8"/>
      <c r="N121" s="8"/>
      <c r="O121" s="9"/>
      <c r="P121" s="9"/>
      <c r="Q121" s="9"/>
    </row>
    <row r="122" spans="2:17" ht="12.75">
      <c r="B122"/>
      <c r="H122"/>
      <c r="L122"/>
      <c r="M122" s="8"/>
      <c r="N122" s="8"/>
      <c r="O122" s="9"/>
      <c r="P122" s="9"/>
      <c r="Q122" s="9"/>
    </row>
    <row r="123" spans="2:17" ht="12.75">
      <c r="B123"/>
      <c r="H123"/>
      <c r="L123"/>
      <c r="M123" s="8"/>
      <c r="N123" s="8"/>
      <c r="O123" s="9"/>
      <c r="P123" s="9"/>
      <c r="Q123" s="9"/>
    </row>
    <row r="124" spans="2:17" ht="12.75">
      <c r="B124"/>
      <c r="H124"/>
      <c r="L124"/>
      <c r="M124" s="8"/>
      <c r="N124" s="8"/>
      <c r="O124" s="9"/>
      <c r="P124" s="9"/>
      <c r="Q124" s="9"/>
    </row>
    <row r="125" spans="2:17" ht="12.75">
      <c r="B125"/>
      <c r="H125"/>
      <c r="L125"/>
      <c r="M125" s="8"/>
      <c r="N125" s="8"/>
      <c r="O125" s="9"/>
      <c r="P125" s="9"/>
      <c r="Q125" s="9"/>
    </row>
    <row r="126" spans="2:17" ht="12.75">
      <c r="B126"/>
      <c r="H126"/>
      <c r="L126"/>
      <c r="M126" s="8"/>
      <c r="N126" s="8"/>
      <c r="O126" s="9"/>
      <c r="P126" s="9"/>
      <c r="Q126" s="9"/>
    </row>
    <row r="127" spans="2:17" ht="12.75">
      <c r="B127"/>
      <c r="H127"/>
      <c r="L127"/>
      <c r="M127" s="8"/>
      <c r="N127" s="8"/>
      <c r="O127" s="9"/>
      <c r="P127" s="9"/>
      <c r="Q127" s="9"/>
    </row>
    <row r="128" spans="2:17" ht="12.75">
      <c r="B128"/>
      <c r="H128"/>
      <c r="L128"/>
      <c r="M128" s="8"/>
      <c r="N128" s="8"/>
      <c r="O128" s="9"/>
      <c r="P128" s="9"/>
      <c r="Q128" s="9"/>
    </row>
    <row r="129" spans="2:17" ht="12.75">
      <c r="B129"/>
      <c r="H129"/>
      <c r="L129"/>
      <c r="M129" s="8"/>
      <c r="N129" s="8"/>
      <c r="O129" s="9"/>
      <c r="P129" s="9"/>
      <c r="Q129" s="9"/>
    </row>
    <row r="130" spans="2:17" ht="12.75">
      <c r="B130"/>
      <c r="H130"/>
      <c r="L130"/>
      <c r="M130" s="8"/>
      <c r="N130" s="8"/>
      <c r="O130" s="9"/>
      <c r="P130" s="9"/>
      <c r="Q130" s="9"/>
    </row>
    <row r="131" spans="2:17" ht="12.75">
      <c r="B131"/>
      <c r="H131"/>
      <c r="L131"/>
      <c r="M131" s="8"/>
      <c r="N131" s="8"/>
      <c r="O131" s="9"/>
      <c r="P131" s="9"/>
      <c r="Q131" s="9"/>
    </row>
    <row r="132" spans="2:17" ht="12.75">
      <c r="B132"/>
      <c r="H132"/>
      <c r="L132"/>
      <c r="M132" s="8"/>
      <c r="N132" s="8"/>
      <c r="O132" s="9"/>
      <c r="P132" s="9"/>
      <c r="Q132" s="9"/>
    </row>
    <row r="133" spans="2:17" ht="12.75">
      <c r="B133"/>
      <c r="H133"/>
      <c r="L133"/>
      <c r="M133" s="8"/>
      <c r="N133" s="8"/>
      <c r="O133" s="9"/>
      <c r="P133" s="9"/>
      <c r="Q133" s="9"/>
    </row>
    <row r="134" spans="2:17" ht="12.75">
      <c r="B134"/>
      <c r="H134"/>
      <c r="L134"/>
      <c r="M134" s="8"/>
      <c r="N134" s="8"/>
      <c r="O134" s="9"/>
      <c r="P134" s="9"/>
      <c r="Q134" s="9"/>
    </row>
    <row r="135" spans="2:17" ht="12.75">
      <c r="B135"/>
      <c r="H135"/>
      <c r="L135"/>
      <c r="M135" s="8"/>
      <c r="N135" s="8"/>
      <c r="O135" s="9"/>
      <c r="P135" s="9"/>
      <c r="Q135" s="9"/>
    </row>
    <row r="136" spans="2:17" ht="12.75">
      <c r="B136"/>
      <c r="H136"/>
      <c r="L136"/>
      <c r="M136" s="8"/>
      <c r="N136" s="8"/>
      <c r="O136" s="9"/>
      <c r="P136" s="9"/>
      <c r="Q136" s="9"/>
    </row>
    <row r="137" spans="2:17" ht="12.75">
      <c r="B137"/>
      <c r="H137"/>
      <c r="L137"/>
      <c r="M137" s="8"/>
      <c r="N137" s="8"/>
      <c r="O137" s="9"/>
      <c r="P137" s="9"/>
      <c r="Q137" s="9"/>
    </row>
    <row r="138" spans="2:17" ht="12.75">
      <c r="B138"/>
      <c r="H138"/>
      <c r="L138"/>
      <c r="M138" s="8"/>
      <c r="N138" s="8"/>
      <c r="O138" s="9"/>
      <c r="P138" s="9"/>
      <c r="Q138" s="9"/>
    </row>
    <row r="139" spans="2:17" ht="12.75">
      <c r="B139"/>
      <c r="H139"/>
      <c r="L139"/>
      <c r="M139" s="8"/>
      <c r="N139" s="8"/>
      <c r="O139" s="9"/>
      <c r="P139" s="9"/>
      <c r="Q139" s="9"/>
    </row>
    <row r="140" spans="2:17" ht="12.75">
      <c r="B140"/>
      <c r="H140"/>
      <c r="L140"/>
      <c r="M140" s="8"/>
      <c r="N140" s="8"/>
      <c r="O140" s="9"/>
      <c r="P140" s="9"/>
      <c r="Q140" s="9"/>
    </row>
    <row r="141" spans="2:17" ht="12.75">
      <c r="B141"/>
      <c r="H141"/>
      <c r="L141"/>
      <c r="M141" s="8"/>
      <c r="N141" s="8"/>
      <c r="O141" s="9"/>
      <c r="P141" s="9"/>
      <c r="Q141" s="9"/>
    </row>
    <row r="142" spans="2:17" ht="12.75">
      <c r="B142"/>
      <c r="H142"/>
      <c r="L142"/>
      <c r="M142" s="8"/>
      <c r="N142" s="8"/>
      <c r="O142" s="9"/>
      <c r="P142" s="9"/>
      <c r="Q142" s="9"/>
    </row>
    <row r="143" spans="2:17" ht="12.75">
      <c r="B143"/>
      <c r="H143"/>
      <c r="L143"/>
      <c r="M143" s="8"/>
      <c r="N143" s="8"/>
      <c r="O143" s="9"/>
      <c r="P143" s="9"/>
      <c r="Q143" s="9"/>
    </row>
    <row r="144" spans="2:17" ht="12.75">
      <c r="B144"/>
      <c r="H144"/>
      <c r="L144"/>
      <c r="M144" s="8"/>
      <c r="N144" s="8"/>
      <c r="O144" s="9"/>
      <c r="P144" s="9"/>
      <c r="Q144" s="9"/>
    </row>
    <row r="145" spans="2:17" ht="12.75">
      <c r="B145"/>
      <c r="H145"/>
      <c r="L145"/>
      <c r="M145" s="8"/>
      <c r="N145" s="8"/>
      <c r="O145" s="9"/>
      <c r="P145" s="9"/>
      <c r="Q145" s="9"/>
    </row>
    <row r="146" spans="2:17" ht="12.75">
      <c r="B146"/>
      <c r="H146"/>
      <c r="L146"/>
      <c r="M146" s="8"/>
      <c r="N146" s="8"/>
      <c r="O146" s="9"/>
      <c r="P146" s="9"/>
      <c r="Q146" s="9"/>
    </row>
    <row r="147" spans="2:17" ht="12.75">
      <c r="B147"/>
      <c r="H147"/>
      <c r="L147"/>
      <c r="M147" s="8"/>
      <c r="N147" s="8"/>
      <c r="O147" s="9"/>
      <c r="P147" s="9"/>
      <c r="Q147" s="9"/>
    </row>
    <row r="148" spans="2:17" ht="12.75">
      <c r="B148"/>
      <c r="H148"/>
      <c r="L148"/>
      <c r="M148" s="8"/>
      <c r="N148" s="8"/>
      <c r="O148" s="9"/>
      <c r="P148" s="9"/>
      <c r="Q148" s="9"/>
    </row>
    <row r="149" spans="2:17" ht="12.75">
      <c r="B149"/>
      <c r="H149"/>
      <c r="L149"/>
      <c r="M149" s="8"/>
      <c r="N149" s="8"/>
      <c r="O149" s="9"/>
      <c r="P149" s="9"/>
      <c r="Q149" s="9"/>
    </row>
    <row r="150" spans="2:17" ht="12.75">
      <c r="B150"/>
      <c r="H150"/>
      <c r="L150"/>
      <c r="M150" s="8"/>
      <c r="N150" s="8"/>
      <c r="O150" s="9"/>
      <c r="P150" s="9"/>
      <c r="Q150" s="9"/>
    </row>
    <row r="151" spans="2:17" ht="12.75">
      <c r="B151"/>
      <c r="H151"/>
      <c r="L151"/>
      <c r="M151" s="8"/>
      <c r="N151" s="8"/>
      <c r="O151" s="9"/>
      <c r="P151" s="9"/>
      <c r="Q151" s="9"/>
    </row>
    <row r="152" spans="2:17" ht="12.75">
      <c r="B152"/>
      <c r="H152"/>
      <c r="L152"/>
      <c r="M152" s="8"/>
      <c r="N152" s="8"/>
      <c r="O152" s="9"/>
      <c r="P152" s="9"/>
      <c r="Q152" s="9"/>
    </row>
    <row r="153" spans="2:17" ht="12.75">
      <c r="B153"/>
      <c r="H153"/>
      <c r="L153"/>
      <c r="M153" s="8"/>
      <c r="N153" s="8"/>
      <c r="O153" s="9"/>
      <c r="P153" s="9"/>
      <c r="Q153" s="9"/>
    </row>
    <row r="154" spans="2:17" ht="12.75">
      <c r="B154"/>
      <c r="H154"/>
      <c r="L154"/>
      <c r="M154" s="8"/>
      <c r="N154" s="8"/>
      <c r="O154" s="9"/>
      <c r="P154" s="9"/>
      <c r="Q154" s="9"/>
    </row>
    <row r="155" spans="2:17" ht="12.75">
      <c r="B155"/>
      <c r="H155"/>
      <c r="L155"/>
      <c r="M155" s="8"/>
      <c r="N155" s="8"/>
      <c r="O155" s="9"/>
      <c r="P155" s="9"/>
      <c r="Q155" s="9"/>
    </row>
    <row r="156" spans="2:17" ht="12.75">
      <c r="B156"/>
      <c r="H156"/>
      <c r="L156"/>
      <c r="M156" s="8"/>
      <c r="N156" s="8"/>
      <c r="O156" s="9"/>
      <c r="P156" s="9"/>
      <c r="Q156" s="9"/>
    </row>
    <row r="157" spans="2:17" ht="12.75">
      <c r="B157"/>
      <c r="H157"/>
      <c r="L157"/>
      <c r="M157" s="8"/>
      <c r="N157" s="8"/>
      <c r="O157" s="9"/>
      <c r="P157" s="9"/>
      <c r="Q157" s="9"/>
    </row>
    <row r="158" spans="2:17" ht="12.75">
      <c r="B158"/>
      <c r="H158"/>
      <c r="L158"/>
      <c r="M158" s="8"/>
      <c r="N158" s="8"/>
      <c r="O158" s="9"/>
      <c r="P158" s="9"/>
      <c r="Q158" s="9"/>
    </row>
    <row r="159" spans="2:17" ht="12.75">
      <c r="B159"/>
      <c r="H159"/>
      <c r="L159"/>
      <c r="M159" s="8"/>
      <c r="N159" s="8"/>
      <c r="O159" s="9"/>
      <c r="P159" s="9"/>
      <c r="Q159" s="9"/>
    </row>
    <row r="160" spans="2:17" ht="12.75">
      <c r="B160"/>
      <c r="H160"/>
      <c r="L160"/>
      <c r="M160" s="8"/>
      <c r="N160" s="8"/>
      <c r="O160" s="9"/>
      <c r="P160" s="9"/>
      <c r="Q160" s="9"/>
    </row>
    <row r="161" spans="2:17" ht="12.75">
      <c r="B161"/>
      <c r="H161"/>
      <c r="L161"/>
      <c r="M161" s="8"/>
      <c r="N161" s="8"/>
      <c r="O161" s="9"/>
      <c r="P161" s="9"/>
      <c r="Q161" s="9"/>
    </row>
    <row r="162" spans="2:17" ht="12.75">
      <c r="B162"/>
      <c r="H162"/>
      <c r="L162"/>
      <c r="M162" s="8"/>
      <c r="N162" s="8"/>
      <c r="O162" s="9"/>
      <c r="P162" s="9"/>
      <c r="Q162" s="9"/>
    </row>
    <row r="163" spans="2:17" ht="12.75">
      <c r="B163"/>
      <c r="H163"/>
      <c r="L163"/>
      <c r="M163" s="8"/>
      <c r="N163" s="8"/>
      <c r="O163" s="9"/>
      <c r="P163" s="9"/>
      <c r="Q163" s="9"/>
    </row>
    <row r="164" spans="2:17" ht="12.75">
      <c r="B164"/>
      <c r="H164"/>
      <c r="L164"/>
      <c r="M164" s="8"/>
      <c r="N164" s="8"/>
      <c r="O164" s="9"/>
      <c r="P164" s="9"/>
      <c r="Q164" s="9"/>
    </row>
    <row r="165" spans="2:17" ht="12.75">
      <c r="B165"/>
      <c r="H165"/>
      <c r="L165"/>
      <c r="M165" s="8"/>
      <c r="N165" s="8"/>
      <c r="O165" s="9"/>
      <c r="P165" s="9"/>
      <c r="Q165" s="9"/>
    </row>
    <row r="166" spans="2:17" ht="12.75">
      <c r="B166"/>
      <c r="H166"/>
      <c r="L166"/>
      <c r="M166" s="8"/>
      <c r="N166" s="8"/>
      <c r="O166" s="9"/>
      <c r="P166" s="9"/>
      <c r="Q166" s="9"/>
    </row>
    <row r="167" spans="2:17" ht="12.75">
      <c r="B167"/>
      <c r="H167"/>
      <c r="L167"/>
      <c r="M167" s="8"/>
      <c r="N167" s="8"/>
      <c r="O167" s="9"/>
      <c r="P167" s="9"/>
      <c r="Q167" s="9"/>
    </row>
    <row r="168" spans="2:17" ht="12.75">
      <c r="B168"/>
      <c r="H168"/>
      <c r="L168"/>
      <c r="M168" s="8"/>
      <c r="N168" s="8"/>
      <c r="O168" s="9"/>
      <c r="P168" s="9"/>
      <c r="Q168" s="9"/>
    </row>
    <row r="169" spans="2:17" ht="12.75">
      <c r="B169"/>
      <c r="H169"/>
      <c r="L169"/>
      <c r="M169" s="8"/>
      <c r="N169" s="8"/>
      <c r="O169" s="9"/>
      <c r="P169" s="9"/>
      <c r="Q169" s="9"/>
    </row>
    <row r="170" spans="2:17" ht="12.75">
      <c r="B170"/>
      <c r="H170"/>
      <c r="L170"/>
      <c r="M170" s="8"/>
      <c r="N170" s="8"/>
      <c r="O170" s="9"/>
      <c r="P170" s="9"/>
      <c r="Q170" s="9"/>
    </row>
    <row r="171" spans="2:17" ht="12.75">
      <c r="B171"/>
      <c r="H171"/>
      <c r="L171"/>
      <c r="M171" s="8"/>
      <c r="N171" s="8"/>
      <c r="O171" s="9"/>
      <c r="P171" s="9"/>
      <c r="Q171" s="9"/>
    </row>
    <row r="172" spans="2:17" ht="12.75">
      <c r="B172"/>
      <c r="H172"/>
      <c r="L172"/>
      <c r="M172" s="8"/>
      <c r="N172" s="8"/>
      <c r="O172" s="9"/>
      <c r="P172" s="9"/>
      <c r="Q172" s="9"/>
    </row>
    <row r="173" spans="2:17" ht="12.75">
      <c r="B173"/>
      <c r="H173"/>
      <c r="L173"/>
      <c r="M173" s="8"/>
      <c r="N173" s="8"/>
      <c r="O173" s="9"/>
      <c r="P173" s="9"/>
      <c r="Q173" s="9"/>
    </row>
    <row r="174" spans="2:17" ht="12.75">
      <c r="B174"/>
      <c r="H174"/>
      <c r="L174"/>
      <c r="M174" s="8"/>
      <c r="N174" s="8"/>
      <c r="O174" s="9"/>
      <c r="P174" s="9"/>
      <c r="Q174" s="9"/>
    </row>
    <row r="175" spans="2:17" ht="12.75">
      <c r="B175"/>
      <c r="H175"/>
      <c r="L175"/>
      <c r="M175" s="8"/>
      <c r="N175" s="8"/>
      <c r="O175" s="9"/>
      <c r="P175" s="9"/>
      <c r="Q175" s="9"/>
    </row>
    <row r="176" spans="2:17" ht="12.75">
      <c r="B176"/>
      <c r="H176"/>
      <c r="L176"/>
      <c r="M176" s="8"/>
      <c r="N176" s="8"/>
      <c r="O176" s="9"/>
      <c r="P176" s="9"/>
      <c r="Q176" s="9"/>
    </row>
    <row r="177" spans="2:17" ht="12.75">
      <c r="B177"/>
      <c r="H177"/>
      <c r="L177"/>
      <c r="M177" s="8"/>
      <c r="N177" s="8"/>
      <c r="O177" s="9"/>
      <c r="P177" s="9"/>
      <c r="Q177" s="9"/>
    </row>
    <row r="178" spans="2:17" ht="12.75">
      <c r="B178"/>
      <c r="H178"/>
      <c r="L178"/>
      <c r="M178" s="8"/>
      <c r="N178" s="8"/>
      <c r="O178" s="9"/>
      <c r="P178" s="9"/>
      <c r="Q178" s="9"/>
    </row>
    <row r="179" spans="2:17" ht="12.75">
      <c r="B179"/>
      <c r="H179"/>
      <c r="L179"/>
      <c r="M179" s="8"/>
      <c r="N179" s="8"/>
      <c r="O179" s="9"/>
      <c r="P179" s="9"/>
      <c r="Q179" s="9"/>
    </row>
    <row r="180" spans="2:17" ht="12.75">
      <c r="B180"/>
      <c r="H180"/>
      <c r="L180"/>
      <c r="M180" s="8"/>
      <c r="N180" s="8"/>
      <c r="O180" s="9"/>
      <c r="P180" s="9"/>
      <c r="Q180" s="9"/>
    </row>
    <row r="181" spans="2:12" ht="12.75">
      <c r="B181"/>
      <c r="H181"/>
      <c r="L181"/>
    </row>
    <row r="182" spans="2:12" ht="12.75">
      <c r="B182"/>
      <c r="H182"/>
      <c r="L182"/>
    </row>
    <row r="183" spans="2:12" ht="12.75">
      <c r="B183"/>
      <c r="H183"/>
      <c r="L183"/>
    </row>
    <row r="184" spans="2:12" ht="12.75">
      <c r="B184"/>
      <c r="H184"/>
      <c r="L184"/>
    </row>
    <row r="185" spans="2:12" ht="12.75">
      <c r="B185"/>
      <c r="H185"/>
      <c r="L185"/>
    </row>
    <row r="186" spans="2:12" ht="12.75">
      <c r="B186"/>
      <c r="H186"/>
      <c r="L186"/>
    </row>
    <row r="187" spans="2:12" ht="12.75">
      <c r="B187"/>
      <c r="H187"/>
      <c r="L187"/>
    </row>
    <row r="188" spans="2:12" ht="12.75">
      <c r="B188"/>
      <c r="H188"/>
      <c r="L188"/>
    </row>
    <row r="189" spans="2:12" ht="12.75">
      <c r="B189"/>
      <c r="H189"/>
      <c r="L189"/>
    </row>
    <row r="190" spans="2:12" ht="12.75">
      <c r="B190"/>
      <c r="H190"/>
      <c r="L190"/>
    </row>
    <row r="191" spans="2:12" ht="12.75">
      <c r="B191"/>
      <c r="H191"/>
      <c r="L191"/>
    </row>
    <row r="192" spans="2:12" ht="12.75">
      <c r="B192"/>
      <c r="H192"/>
      <c r="L192"/>
    </row>
    <row r="193" spans="2:12" ht="12.75">
      <c r="B193"/>
      <c r="H193"/>
      <c r="L193"/>
    </row>
    <row r="194" spans="2:12" ht="12.75">
      <c r="B194"/>
      <c r="H194"/>
      <c r="L194"/>
    </row>
    <row r="195" spans="2:12" ht="12.75">
      <c r="B195"/>
      <c r="H195"/>
      <c r="L195"/>
    </row>
    <row r="196" spans="2:12" ht="12.75">
      <c r="B196"/>
      <c r="H196"/>
      <c r="L196"/>
    </row>
    <row r="197" spans="2:12" ht="12.75">
      <c r="B197"/>
      <c r="H197"/>
      <c r="L197"/>
    </row>
    <row r="198" spans="2:12" ht="12.75">
      <c r="B198"/>
      <c r="H198"/>
      <c r="L198"/>
    </row>
    <row r="199" spans="2:12" ht="12.75">
      <c r="B199"/>
      <c r="H199"/>
      <c r="L199"/>
    </row>
    <row r="200" spans="2:12" ht="12.75">
      <c r="B200"/>
      <c r="H200"/>
      <c r="L200"/>
    </row>
    <row r="201" spans="2:12" ht="12.75">
      <c r="B201"/>
      <c r="H201"/>
      <c r="L201"/>
    </row>
    <row r="202" spans="2:12" ht="12.75">
      <c r="B202"/>
      <c r="H202"/>
      <c r="L202"/>
    </row>
    <row r="203" spans="2:12" ht="12.75">
      <c r="B203"/>
      <c r="H203"/>
      <c r="L203"/>
    </row>
    <row r="204" spans="2:12" ht="12.75">
      <c r="B204"/>
      <c r="H204"/>
      <c r="L204"/>
    </row>
    <row r="205" spans="2:12" ht="12.75">
      <c r="B205"/>
      <c r="H205"/>
      <c r="L205"/>
    </row>
    <row r="206" spans="2:12" ht="12.75">
      <c r="B206"/>
      <c r="H206"/>
      <c r="L206"/>
    </row>
    <row r="207" spans="2:12" ht="12.75">
      <c r="B207"/>
      <c r="H207"/>
      <c r="L207"/>
    </row>
    <row r="208" spans="2:12" ht="12.75">
      <c r="B208"/>
      <c r="H208"/>
      <c r="L208"/>
    </row>
    <row r="209" spans="2:12" ht="12.75">
      <c r="B209"/>
      <c r="H209"/>
      <c r="L209"/>
    </row>
    <row r="210" spans="2:12" ht="12.75">
      <c r="B210"/>
      <c r="H210"/>
      <c r="L210"/>
    </row>
    <row r="211" spans="2:12" ht="12.75">
      <c r="B211"/>
      <c r="H211"/>
      <c r="L211"/>
    </row>
    <row r="212" spans="2:12" ht="12.75">
      <c r="B212"/>
      <c r="H212"/>
      <c r="L212"/>
    </row>
    <row r="213" spans="2:12" ht="12.75">
      <c r="B213"/>
      <c r="H213"/>
      <c r="L213"/>
    </row>
    <row r="214" spans="2:12" ht="12.75">
      <c r="B214"/>
      <c r="H214"/>
      <c r="L214"/>
    </row>
    <row r="215" spans="2:12" ht="12.75">
      <c r="B215"/>
      <c r="H215"/>
      <c r="L215"/>
    </row>
    <row r="216" spans="2:12" ht="12.75">
      <c r="B216"/>
      <c r="H216"/>
      <c r="L216"/>
    </row>
    <row r="217" spans="2:12" ht="12.75">
      <c r="B217"/>
      <c r="H217"/>
      <c r="L217"/>
    </row>
    <row r="218" spans="2:12" ht="12.75">
      <c r="B218"/>
      <c r="H218"/>
      <c r="L218"/>
    </row>
    <row r="219" spans="2:12" ht="12.75">
      <c r="B219"/>
      <c r="H219"/>
      <c r="L219"/>
    </row>
    <row r="220" spans="2:12" ht="12.75">
      <c r="B220"/>
      <c r="H220"/>
      <c r="L220"/>
    </row>
    <row r="221" spans="2:12" ht="12.75">
      <c r="B221"/>
      <c r="H221"/>
      <c r="L221"/>
    </row>
    <row r="222" spans="2:12" ht="12.75">
      <c r="B222"/>
      <c r="H222"/>
      <c r="L222"/>
    </row>
    <row r="223" spans="2:12" ht="12.75">
      <c r="B223"/>
      <c r="H223"/>
      <c r="L223"/>
    </row>
    <row r="224" spans="2:12" ht="12.75">
      <c r="B224"/>
      <c r="H224"/>
      <c r="L224"/>
    </row>
    <row r="225" spans="2:12" ht="12.75">
      <c r="B225"/>
      <c r="H225"/>
      <c r="L225"/>
    </row>
    <row r="226" spans="2:12" ht="12.75">
      <c r="B226"/>
      <c r="H226"/>
      <c r="L226"/>
    </row>
    <row r="227" spans="2:12" ht="12.75">
      <c r="B227"/>
      <c r="H227"/>
      <c r="L227"/>
    </row>
    <row r="228" spans="2:12" ht="12.75">
      <c r="B228"/>
      <c r="H228"/>
      <c r="L228"/>
    </row>
    <row r="229" spans="2:12" ht="12.75">
      <c r="B229"/>
      <c r="H229"/>
      <c r="L229"/>
    </row>
    <row r="230" spans="2:12" ht="12.75">
      <c r="B230"/>
      <c r="H230"/>
      <c r="L230"/>
    </row>
    <row r="231" spans="2:12" ht="12.75">
      <c r="B231"/>
      <c r="H231"/>
      <c r="L231"/>
    </row>
    <row r="232" spans="2:12" ht="12.75">
      <c r="B232"/>
      <c r="H232"/>
      <c r="L232"/>
    </row>
    <row r="233" spans="2:12" ht="12.75">
      <c r="B233"/>
      <c r="H233"/>
      <c r="L233"/>
    </row>
    <row r="234" spans="2:12" ht="12.75">
      <c r="B234"/>
      <c r="H234"/>
      <c r="L234"/>
    </row>
    <row r="235" spans="2:12" ht="12.75">
      <c r="B235"/>
      <c r="H235"/>
      <c r="L235"/>
    </row>
    <row r="236" spans="2:12" ht="12.75">
      <c r="B236"/>
      <c r="H236"/>
      <c r="L236"/>
    </row>
    <row r="237" spans="2:12" ht="12.75">
      <c r="B237"/>
      <c r="H237"/>
      <c r="L237"/>
    </row>
    <row r="238" spans="2:12" ht="12.75">
      <c r="B238"/>
      <c r="H238"/>
      <c r="L238"/>
    </row>
    <row r="239" spans="2:12" ht="12.75">
      <c r="B239"/>
      <c r="H239"/>
      <c r="L239"/>
    </row>
    <row r="240" spans="2:12" ht="12.75">
      <c r="B240"/>
      <c r="H240"/>
      <c r="L240"/>
    </row>
    <row r="241" spans="2:12" ht="12.75">
      <c r="B241"/>
      <c r="H241"/>
      <c r="L241"/>
    </row>
    <row r="242" spans="2:12" ht="12.75">
      <c r="B242"/>
      <c r="H242"/>
      <c r="L242"/>
    </row>
    <row r="243" spans="2:12" ht="12.75">
      <c r="B243"/>
      <c r="H243"/>
      <c r="L243"/>
    </row>
    <row r="244" spans="2:12" ht="12.75">
      <c r="B244"/>
      <c r="H244"/>
      <c r="L244"/>
    </row>
    <row r="245" spans="2:12" ht="12.75">
      <c r="B245"/>
      <c r="H245"/>
      <c r="L245"/>
    </row>
    <row r="246" spans="2:12" ht="12.75">
      <c r="B246"/>
      <c r="H246"/>
      <c r="L246"/>
    </row>
    <row r="247" spans="2:12" ht="12.75">
      <c r="B247"/>
      <c r="H247"/>
      <c r="L247"/>
    </row>
    <row r="248" spans="2:12" ht="12.75">
      <c r="B248"/>
      <c r="H248"/>
      <c r="L248"/>
    </row>
    <row r="249" spans="2:12" ht="12.75">
      <c r="B249"/>
      <c r="H249"/>
      <c r="L249"/>
    </row>
    <row r="250" spans="2:12" ht="12.75">
      <c r="B250"/>
      <c r="H250"/>
      <c r="L250"/>
    </row>
    <row r="251" spans="2:12" ht="12.75">
      <c r="B251"/>
      <c r="H251"/>
      <c r="L251"/>
    </row>
    <row r="252" spans="2:12" ht="12.75">
      <c r="B252"/>
      <c r="H252"/>
      <c r="L252"/>
    </row>
    <row r="253" spans="2:12" ht="12.75">
      <c r="B253"/>
      <c r="H253"/>
      <c r="L253"/>
    </row>
    <row r="254" spans="2:12" ht="12.75">
      <c r="B254"/>
      <c r="H254"/>
      <c r="L254"/>
    </row>
    <row r="255" spans="2:12" ht="12.75">
      <c r="B255"/>
      <c r="H255"/>
      <c r="L255"/>
    </row>
    <row r="256" spans="2:12" ht="12.75">
      <c r="B256"/>
      <c r="H256"/>
      <c r="L256"/>
    </row>
    <row r="257" spans="2:12" ht="12.75">
      <c r="B257"/>
      <c r="H257"/>
      <c r="L257"/>
    </row>
    <row r="258" spans="2:12" ht="12.75">
      <c r="B258"/>
      <c r="H258"/>
      <c r="L258"/>
    </row>
    <row r="259" spans="2:12" ht="12.75">
      <c r="B259"/>
      <c r="H259"/>
      <c r="L259"/>
    </row>
    <row r="260" spans="2:12" ht="12.75">
      <c r="B260"/>
      <c r="H260"/>
      <c r="L260"/>
    </row>
    <row r="261" spans="2:12" ht="12.75">
      <c r="B261"/>
      <c r="H261"/>
      <c r="L261"/>
    </row>
    <row r="262" spans="2:12" ht="12.75">
      <c r="B262"/>
      <c r="H262"/>
      <c r="L262"/>
    </row>
    <row r="263" spans="2:12" ht="12.75">
      <c r="B263"/>
      <c r="H263"/>
      <c r="L263"/>
    </row>
    <row r="264" spans="2:12" ht="12.75">
      <c r="B264"/>
      <c r="H264"/>
      <c r="L264"/>
    </row>
    <row r="265" spans="2:12" ht="12.75">
      <c r="B265"/>
      <c r="H265"/>
      <c r="L265"/>
    </row>
    <row r="266" spans="2:12" ht="12.75">
      <c r="B266"/>
      <c r="H266"/>
      <c r="L266"/>
    </row>
    <row r="267" spans="2:12" ht="12.75">
      <c r="B267"/>
      <c r="H267"/>
      <c r="L267"/>
    </row>
    <row r="268" spans="2:12" ht="12.75">
      <c r="B268"/>
      <c r="H268"/>
      <c r="L268"/>
    </row>
    <row r="269" spans="2:12" ht="12.75">
      <c r="B269"/>
      <c r="H269"/>
      <c r="L269"/>
    </row>
    <row r="270" spans="2:12" ht="12.75">
      <c r="B270"/>
      <c r="H270"/>
      <c r="L270"/>
    </row>
    <row r="271" spans="2:12" ht="12.75">
      <c r="B271"/>
      <c r="H271"/>
      <c r="L271"/>
    </row>
    <row r="272" spans="2:12" ht="12.75">
      <c r="B272"/>
      <c r="H272"/>
      <c r="L272"/>
    </row>
    <row r="273" spans="2:12" ht="12.75">
      <c r="B273"/>
      <c r="H273"/>
      <c r="L273"/>
    </row>
    <row r="274" spans="2:12" ht="12.75">
      <c r="B274"/>
      <c r="H274"/>
      <c r="L274"/>
    </row>
    <row r="275" spans="2:12" ht="12.75">
      <c r="B275"/>
      <c r="H275"/>
      <c r="L275"/>
    </row>
    <row r="276" spans="2:12" ht="12.75">
      <c r="B276"/>
      <c r="H276"/>
      <c r="L276"/>
    </row>
    <row r="277" spans="2:12" ht="12.75">
      <c r="B277"/>
      <c r="H277"/>
      <c r="L277"/>
    </row>
    <row r="278" spans="2:12" ht="12.75">
      <c r="B278"/>
      <c r="H278"/>
      <c r="L278"/>
    </row>
    <row r="279" spans="2:12" ht="12.75">
      <c r="B279"/>
      <c r="H279"/>
      <c r="L279"/>
    </row>
    <row r="280" spans="2:12" ht="12.75">
      <c r="B280"/>
      <c r="H280"/>
      <c r="L280"/>
    </row>
    <row r="281" spans="2:12" ht="12.75">
      <c r="B281"/>
      <c r="H281"/>
      <c r="L281"/>
    </row>
    <row r="282" spans="2:12" ht="12.75">
      <c r="B282"/>
      <c r="H282"/>
      <c r="L282"/>
    </row>
    <row r="283" spans="2:12" ht="12.75">
      <c r="B283"/>
      <c r="H283"/>
      <c r="L283"/>
    </row>
    <row r="284" spans="2:12" ht="12.75">
      <c r="B284"/>
      <c r="H284"/>
      <c r="L284"/>
    </row>
    <row r="285" spans="2:12" ht="12.75">
      <c r="B285"/>
      <c r="H285"/>
      <c r="L285"/>
    </row>
    <row r="286" spans="2:12" ht="12.75">
      <c r="B286"/>
      <c r="H286"/>
      <c r="L286"/>
    </row>
    <row r="287" spans="2:12" ht="12.75">
      <c r="B287"/>
      <c r="H287"/>
      <c r="L287"/>
    </row>
    <row r="288" spans="2:12" ht="12.75">
      <c r="B288"/>
      <c r="H288"/>
      <c r="L288"/>
    </row>
    <row r="289" spans="2:12" ht="12.75">
      <c r="B289"/>
      <c r="H289"/>
      <c r="L289"/>
    </row>
    <row r="290" spans="2:12" ht="12.75">
      <c r="B290"/>
      <c r="H290"/>
      <c r="L290"/>
    </row>
    <row r="291" spans="2:12" ht="12.75">
      <c r="B291"/>
      <c r="H291"/>
      <c r="L291"/>
    </row>
    <row r="292" spans="2:12" ht="12.75">
      <c r="B292"/>
      <c r="H292"/>
      <c r="L292"/>
    </row>
    <row r="293" spans="2:12" ht="12.75">
      <c r="B293"/>
      <c r="H293"/>
      <c r="L293"/>
    </row>
    <row r="294" spans="2:12" ht="12.75">
      <c r="B294"/>
      <c r="H294"/>
      <c r="L294"/>
    </row>
    <row r="295" spans="2:12" ht="12.75">
      <c r="B295"/>
      <c r="H295"/>
      <c r="L295"/>
    </row>
    <row r="296" spans="2:12" ht="12.75">
      <c r="B296"/>
      <c r="H296"/>
      <c r="L296"/>
    </row>
    <row r="297" spans="2:12" ht="12.75">
      <c r="B297"/>
      <c r="H297"/>
      <c r="L297"/>
    </row>
    <row r="298" spans="2:12" ht="12.75">
      <c r="B298"/>
      <c r="H298"/>
      <c r="L298"/>
    </row>
    <row r="299" spans="2:12" ht="12.75">
      <c r="B299"/>
      <c r="H299"/>
      <c r="L299"/>
    </row>
    <row r="300" spans="2:12" ht="12.75">
      <c r="B300"/>
      <c r="H300"/>
      <c r="L300"/>
    </row>
    <row r="301" spans="2:12" ht="12.75">
      <c r="B301"/>
      <c r="H301"/>
      <c r="L301"/>
    </row>
    <row r="302" spans="2:12" ht="12.75">
      <c r="B302"/>
      <c r="H302"/>
      <c r="L302"/>
    </row>
    <row r="303" spans="2:12" ht="12.75">
      <c r="B303"/>
      <c r="H303"/>
      <c r="L303"/>
    </row>
    <row r="304" spans="2:12" ht="12.75">
      <c r="B304"/>
      <c r="H304"/>
      <c r="L304"/>
    </row>
    <row r="305" spans="2:12" ht="12.75">
      <c r="B305"/>
      <c r="H305"/>
      <c r="L305"/>
    </row>
    <row r="306" spans="2:12" ht="12.75">
      <c r="B306"/>
      <c r="H306"/>
      <c r="L306"/>
    </row>
    <row r="307" spans="2:12" ht="12.75">
      <c r="B307"/>
      <c r="H307"/>
      <c r="L307"/>
    </row>
    <row r="308" spans="2:12" ht="12.75">
      <c r="B308"/>
      <c r="H308"/>
      <c r="L308"/>
    </row>
    <row r="309" spans="2:12" ht="12.75">
      <c r="B309"/>
      <c r="H309"/>
      <c r="L309"/>
    </row>
    <row r="310" spans="2:12" ht="12.75">
      <c r="B310"/>
      <c r="H310"/>
      <c r="L310"/>
    </row>
    <row r="311" spans="2:12" ht="12.75">
      <c r="B311"/>
      <c r="H311"/>
      <c r="L311"/>
    </row>
    <row r="312" spans="2:12" ht="12.75">
      <c r="B312"/>
      <c r="H312"/>
      <c r="L312"/>
    </row>
    <row r="313" spans="2:12" ht="12.75">
      <c r="B313"/>
      <c r="H313"/>
      <c r="L313"/>
    </row>
    <row r="314" spans="2:12" ht="12.75">
      <c r="B314"/>
      <c r="H314"/>
      <c r="L314"/>
    </row>
    <row r="315" spans="2:12" ht="12.75">
      <c r="B315"/>
      <c r="H315"/>
      <c r="L315"/>
    </row>
    <row r="316" spans="2:12" ht="12.75">
      <c r="B316"/>
      <c r="H316"/>
      <c r="L316"/>
    </row>
    <row r="317" spans="2:12" ht="12.75">
      <c r="B317"/>
      <c r="H317"/>
      <c r="L317"/>
    </row>
    <row r="318" spans="2:12" ht="12.75">
      <c r="B318"/>
      <c r="H318"/>
      <c r="L318"/>
    </row>
    <row r="319" spans="2:12" ht="12.75">
      <c r="B319"/>
      <c r="H319"/>
      <c r="L319"/>
    </row>
    <row r="320" spans="2:12" ht="12.75">
      <c r="B320"/>
      <c r="H320"/>
      <c r="L320"/>
    </row>
    <row r="321" spans="2:12" ht="12.75">
      <c r="B321"/>
      <c r="H321"/>
      <c r="L321"/>
    </row>
    <row r="322" spans="2:12" ht="12.75">
      <c r="B322"/>
      <c r="H322"/>
      <c r="L322"/>
    </row>
    <row r="323" spans="2:12" ht="12.75">
      <c r="B323"/>
      <c r="H323"/>
      <c r="L323"/>
    </row>
    <row r="324" spans="2:12" ht="12.75">
      <c r="B324"/>
      <c r="H324"/>
      <c r="L324"/>
    </row>
    <row r="325" spans="2:12" ht="12.75">
      <c r="B325"/>
      <c r="H325"/>
      <c r="L325"/>
    </row>
    <row r="326" spans="2:12" ht="12.75">
      <c r="B326"/>
      <c r="H326"/>
      <c r="L326"/>
    </row>
    <row r="327" spans="2:12" ht="12.75">
      <c r="B327"/>
      <c r="H327"/>
      <c r="L327"/>
    </row>
    <row r="328" spans="2:12" ht="12.75">
      <c r="B328"/>
      <c r="H328"/>
      <c r="L328"/>
    </row>
    <row r="329" spans="2:12" ht="12.75">
      <c r="B329"/>
      <c r="H329"/>
      <c r="L329"/>
    </row>
    <row r="330" spans="2:12" ht="12.75">
      <c r="B330"/>
      <c r="H330"/>
      <c r="L330"/>
    </row>
    <row r="331" spans="2:12" ht="12.75">
      <c r="B331"/>
      <c r="H331"/>
      <c r="L331"/>
    </row>
    <row r="332" spans="2:12" ht="12.75">
      <c r="B332"/>
      <c r="H332"/>
      <c r="L332"/>
    </row>
    <row r="333" spans="2:12" ht="12.75">
      <c r="B333"/>
      <c r="H333"/>
      <c r="L333"/>
    </row>
    <row r="334" spans="2:12" ht="12.75">
      <c r="B334"/>
      <c r="H334"/>
      <c r="L334"/>
    </row>
    <row r="335" spans="2:12" ht="12.75">
      <c r="B335"/>
      <c r="H335"/>
      <c r="L335"/>
    </row>
    <row r="336" spans="2:12" ht="12.75">
      <c r="B336"/>
      <c r="H336"/>
      <c r="L336"/>
    </row>
    <row r="337" spans="2:12" ht="12.75">
      <c r="B337"/>
      <c r="H337"/>
      <c r="L337"/>
    </row>
    <row r="338" spans="2:12" ht="12.75">
      <c r="B338"/>
      <c r="H338"/>
      <c r="L338"/>
    </row>
    <row r="339" spans="2:12" ht="12.75">
      <c r="B339"/>
      <c r="H339"/>
      <c r="L339"/>
    </row>
    <row r="340" spans="2:12" ht="12.75">
      <c r="B340"/>
      <c r="H340"/>
      <c r="L340"/>
    </row>
    <row r="341" spans="2:12" ht="12.75">
      <c r="B341"/>
      <c r="H341"/>
      <c r="L341"/>
    </row>
    <row r="342" spans="2:12" ht="12.75">
      <c r="B342"/>
      <c r="H342"/>
      <c r="L342"/>
    </row>
    <row r="343" spans="2:12" ht="12.75">
      <c r="B343"/>
      <c r="H343"/>
      <c r="L343"/>
    </row>
    <row r="344" spans="2:12" ht="12.75">
      <c r="B344"/>
      <c r="H344"/>
      <c r="L344"/>
    </row>
    <row r="345" spans="2:12" ht="12.75">
      <c r="B345"/>
      <c r="H345"/>
      <c r="L345"/>
    </row>
    <row r="346" spans="2:12" ht="12.75">
      <c r="B346"/>
      <c r="H346"/>
      <c r="L346"/>
    </row>
    <row r="347" spans="2:12" ht="12.75">
      <c r="B347"/>
      <c r="H347"/>
      <c r="L347"/>
    </row>
    <row r="348" spans="2:12" ht="12.75">
      <c r="B348"/>
      <c r="H348"/>
      <c r="L348"/>
    </row>
    <row r="349" spans="2:12" ht="12.75">
      <c r="B349"/>
      <c r="H349"/>
      <c r="L349"/>
    </row>
    <row r="350" spans="2:12" ht="12.75">
      <c r="B350"/>
      <c r="H350"/>
      <c r="L350"/>
    </row>
    <row r="351" spans="2:12" ht="12.75">
      <c r="B351"/>
      <c r="H351"/>
      <c r="L351"/>
    </row>
    <row r="352" spans="2:12" ht="12.75">
      <c r="B352"/>
      <c r="H352"/>
      <c r="L352"/>
    </row>
    <row r="353" spans="2:12" ht="12.75">
      <c r="B353"/>
      <c r="H353"/>
      <c r="L353"/>
    </row>
    <row r="354" spans="2:12" ht="12.75">
      <c r="B354"/>
      <c r="H354"/>
      <c r="L354"/>
    </row>
    <row r="355" spans="2:12" ht="12.75">
      <c r="B355"/>
      <c r="H355"/>
      <c r="L355"/>
    </row>
    <row r="356" spans="2:12" ht="12.75">
      <c r="B356"/>
      <c r="H356"/>
      <c r="L356"/>
    </row>
    <row r="357" spans="2:12" ht="12.75">
      <c r="B357"/>
      <c r="H357"/>
      <c r="L357"/>
    </row>
    <row r="358" spans="2:12" ht="12.75">
      <c r="B358"/>
      <c r="H358"/>
      <c r="L358"/>
    </row>
    <row r="359" spans="2:12" ht="12.75">
      <c r="B359"/>
      <c r="H359"/>
      <c r="L359"/>
    </row>
    <row r="360" spans="2:12" ht="12.75">
      <c r="B360"/>
      <c r="H360"/>
      <c r="L360"/>
    </row>
    <row r="361" spans="2:12" ht="12.75">
      <c r="B361"/>
      <c r="H361"/>
      <c r="L361"/>
    </row>
    <row r="362" spans="2:12" ht="12.75">
      <c r="B362"/>
      <c r="H362"/>
      <c r="L362"/>
    </row>
    <row r="363" spans="2:12" ht="12.75">
      <c r="B363"/>
      <c r="H363"/>
      <c r="L363"/>
    </row>
    <row r="364" spans="2:12" ht="12.75">
      <c r="B364"/>
      <c r="H364"/>
      <c r="L364"/>
    </row>
    <row r="365" spans="2:12" ht="12.75">
      <c r="B365"/>
      <c r="H365"/>
      <c r="L365"/>
    </row>
    <row r="366" spans="2:12" ht="12.75">
      <c r="B366"/>
      <c r="H366"/>
      <c r="L366"/>
    </row>
    <row r="367" spans="2:12" ht="12.75">
      <c r="B367"/>
      <c r="H367"/>
      <c r="L367"/>
    </row>
    <row r="368" spans="2:12" ht="12.75">
      <c r="B368"/>
      <c r="H368"/>
      <c r="L368"/>
    </row>
    <row r="369" spans="2:12" ht="12.75">
      <c r="B369"/>
      <c r="H369"/>
      <c r="L369"/>
    </row>
    <row r="370" spans="2:12" ht="12.75">
      <c r="B370"/>
      <c r="H370"/>
      <c r="L370"/>
    </row>
    <row r="371" spans="2:12" ht="12.75">
      <c r="B371"/>
      <c r="H371"/>
      <c r="L371"/>
    </row>
    <row r="372" spans="2:12" ht="12.75">
      <c r="B372"/>
      <c r="H372"/>
      <c r="L372"/>
    </row>
    <row r="373" spans="2:12" ht="12.75">
      <c r="B373"/>
      <c r="H373"/>
      <c r="L373"/>
    </row>
    <row r="374" spans="2:12" ht="12.75">
      <c r="B374"/>
      <c r="H374"/>
      <c r="L374"/>
    </row>
    <row r="375" spans="2:12" ht="12.75">
      <c r="B375"/>
      <c r="H375"/>
      <c r="L375"/>
    </row>
    <row r="376" spans="2:12" ht="12.75">
      <c r="B376"/>
      <c r="H376"/>
      <c r="L376"/>
    </row>
    <row r="377" spans="2:12" ht="12.75">
      <c r="B377"/>
      <c r="H377"/>
      <c r="L377"/>
    </row>
    <row r="378" spans="2:12" ht="12.75">
      <c r="B378"/>
      <c r="H378"/>
      <c r="L378"/>
    </row>
    <row r="379" spans="2:12" ht="12.75">
      <c r="B379"/>
      <c r="H379"/>
      <c r="L379"/>
    </row>
    <row r="380" spans="2:12" ht="12.75">
      <c r="B380"/>
      <c r="H380"/>
      <c r="L380"/>
    </row>
    <row r="381" spans="2:12" ht="12.75">
      <c r="B381"/>
      <c r="H381"/>
      <c r="L381"/>
    </row>
    <row r="382" spans="2:12" ht="12.75">
      <c r="B382"/>
      <c r="H382"/>
      <c r="L382"/>
    </row>
    <row r="383" spans="2:12" ht="12.75">
      <c r="B383"/>
      <c r="H383"/>
      <c r="L383"/>
    </row>
    <row r="384" spans="2:12" ht="12.75">
      <c r="B384"/>
      <c r="H384"/>
      <c r="L384"/>
    </row>
    <row r="385" spans="2:12" ht="12.75">
      <c r="B385"/>
      <c r="H385"/>
      <c r="L385"/>
    </row>
    <row r="386" spans="2:12" ht="12.75">
      <c r="B386"/>
      <c r="H386"/>
      <c r="L386"/>
    </row>
    <row r="387" spans="2:12" ht="12.75">
      <c r="B387"/>
      <c r="H387"/>
      <c r="L387"/>
    </row>
    <row r="388" spans="2:12" ht="12.75">
      <c r="B388"/>
      <c r="H388"/>
      <c r="L388"/>
    </row>
    <row r="389" spans="2:12" ht="12.75">
      <c r="B389"/>
      <c r="H389"/>
      <c r="L389"/>
    </row>
    <row r="390" spans="2:12" ht="12.75">
      <c r="B390"/>
      <c r="H390"/>
      <c r="L390"/>
    </row>
    <row r="391" spans="2:12" ht="12.75">
      <c r="B391"/>
      <c r="H391"/>
      <c r="L391"/>
    </row>
    <row r="392" spans="2:12" ht="12.75">
      <c r="B392"/>
      <c r="H392"/>
      <c r="L392"/>
    </row>
    <row r="393" spans="2:12" ht="12.75">
      <c r="B393"/>
      <c r="H393"/>
      <c r="L393"/>
    </row>
    <row r="394" spans="2:12" ht="12.75">
      <c r="B394"/>
      <c r="H394"/>
      <c r="L394"/>
    </row>
    <row r="395" spans="2:12" ht="12.75">
      <c r="B395"/>
      <c r="H395"/>
      <c r="L395"/>
    </row>
    <row r="396" spans="2:12" ht="12.75">
      <c r="B396"/>
      <c r="H396"/>
      <c r="L396"/>
    </row>
    <row r="397" spans="2:12" ht="12.75">
      <c r="B397"/>
      <c r="H397"/>
      <c r="L397"/>
    </row>
    <row r="398" spans="2:12" ht="12.75">
      <c r="B398"/>
      <c r="H398"/>
      <c r="L398"/>
    </row>
    <row r="399" spans="2:12" ht="12.75">
      <c r="B399"/>
      <c r="H399"/>
      <c r="L399"/>
    </row>
    <row r="400" spans="2:12" ht="12.75">
      <c r="B400"/>
      <c r="H400"/>
      <c r="L400"/>
    </row>
    <row r="401" spans="2:12" ht="12.75">
      <c r="B401"/>
      <c r="H401"/>
      <c r="L401"/>
    </row>
    <row r="402" spans="2:12" ht="12.75">
      <c r="B402"/>
      <c r="H402"/>
      <c r="L402"/>
    </row>
    <row r="403" spans="2:12" ht="12.75">
      <c r="B403"/>
      <c r="H403"/>
      <c r="L403"/>
    </row>
    <row r="404" spans="2:12" ht="12.75">
      <c r="B404"/>
      <c r="H404"/>
      <c r="L404"/>
    </row>
    <row r="405" spans="2:12" ht="12.75">
      <c r="B405"/>
      <c r="H405"/>
      <c r="L405"/>
    </row>
    <row r="406" spans="2:12" ht="12.75">
      <c r="B406"/>
      <c r="H406"/>
      <c r="L406"/>
    </row>
    <row r="407" spans="2:12" ht="12.75">
      <c r="B407"/>
      <c r="H407"/>
      <c r="L407"/>
    </row>
    <row r="408" spans="2:12" ht="12.75">
      <c r="B408"/>
      <c r="H408"/>
      <c r="L408"/>
    </row>
    <row r="409" spans="2:12" ht="12.75">
      <c r="B409"/>
      <c r="H409"/>
      <c r="L409"/>
    </row>
    <row r="410" spans="2:12" ht="12.75">
      <c r="B410"/>
      <c r="H410"/>
      <c r="L410"/>
    </row>
    <row r="411" spans="2:12" ht="12.75">
      <c r="B411"/>
      <c r="H411"/>
      <c r="L411"/>
    </row>
    <row r="412" spans="2:12" ht="12.75">
      <c r="B412"/>
      <c r="H412"/>
      <c r="L412"/>
    </row>
    <row r="413" spans="2:12" ht="12.75">
      <c r="B413"/>
      <c r="H413"/>
      <c r="L413"/>
    </row>
    <row r="414" spans="2:12" ht="12.75">
      <c r="B414"/>
      <c r="H414"/>
      <c r="L414"/>
    </row>
    <row r="415" spans="2:12" ht="12.75">
      <c r="B415"/>
      <c r="H415"/>
      <c r="L415"/>
    </row>
    <row r="416" spans="2:12" ht="12.75">
      <c r="B416"/>
      <c r="H416"/>
      <c r="L416"/>
    </row>
    <row r="417" spans="2:12" ht="12.75">
      <c r="B417"/>
      <c r="H417"/>
      <c r="L417"/>
    </row>
    <row r="418" spans="2:12" ht="12.75">
      <c r="B418"/>
      <c r="H418"/>
      <c r="L418"/>
    </row>
    <row r="419" spans="2:12" ht="12.75">
      <c r="B419"/>
      <c r="H419"/>
      <c r="L419"/>
    </row>
    <row r="420" spans="2:12" ht="12.75">
      <c r="B420"/>
      <c r="H420"/>
      <c r="L420"/>
    </row>
    <row r="421" spans="2:12" ht="12.75">
      <c r="B421"/>
      <c r="H421"/>
      <c r="L421"/>
    </row>
    <row r="422" spans="2:12" ht="12.75">
      <c r="B422"/>
      <c r="H422"/>
      <c r="L422"/>
    </row>
    <row r="423" spans="2:12" ht="12.75">
      <c r="B423"/>
      <c r="H423"/>
      <c r="L423"/>
    </row>
    <row r="424" spans="2:12" ht="12.75">
      <c r="B424"/>
      <c r="H424"/>
      <c r="L424"/>
    </row>
    <row r="425" spans="2:12" ht="12.75">
      <c r="B425"/>
      <c r="H425"/>
      <c r="L425"/>
    </row>
    <row r="426" spans="2:12" ht="12.75">
      <c r="B426"/>
      <c r="H426"/>
      <c r="L426"/>
    </row>
    <row r="427" spans="2:12" ht="12.75">
      <c r="B427"/>
      <c r="H427"/>
      <c r="L427"/>
    </row>
    <row r="428" spans="2:12" ht="12.75">
      <c r="B428"/>
      <c r="H428"/>
      <c r="L428"/>
    </row>
    <row r="429" spans="2:12" ht="12.75">
      <c r="B429"/>
      <c r="H429"/>
      <c r="L429"/>
    </row>
    <row r="430" spans="2:12" ht="12.75">
      <c r="B430"/>
      <c r="H430"/>
      <c r="L430"/>
    </row>
    <row r="431" spans="2:12" ht="12.75">
      <c r="B431"/>
      <c r="H431"/>
      <c r="L431"/>
    </row>
    <row r="432" spans="2:12" ht="12.75">
      <c r="B432"/>
      <c r="H432"/>
      <c r="L432"/>
    </row>
    <row r="433" spans="2:12" ht="12.75">
      <c r="B433"/>
      <c r="H433"/>
      <c r="L433"/>
    </row>
    <row r="434" spans="2:12" ht="12.75">
      <c r="B434"/>
      <c r="H434"/>
      <c r="L434"/>
    </row>
    <row r="435" spans="2:12" ht="12.75">
      <c r="B435"/>
      <c r="H435"/>
      <c r="L435"/>
    </row>
    <row r="436" spans="2:12" ht="12.75">
      <c r="B436"/>
      <c r="H436"/>
      <c r="L436"/>
    </row>
    <row r="437" spans="2:12" ht="12.75">
      <c r="B437"/>
      <c r="H437"/>
      <c r="L437"/>
    </row>
    <row r="438" spans="2:12" ht="12.75">
      <c r="B438"/>
      <c r="H438"/>
      <c r="L438"/>
    </row>
    <row r="439" spans="2:12" ht="12.75">
      <c r="B439"/>
      <c r="H439"/>
      <c r="L439"/>
    </row>
    <row r="440" spans="2:12" ht="12.75">
      <c r="B440"/>
      <c r="H440"/>
      <c r="L440"/>
    </row>
    <row r="441" spans="2:12" ht="12.75">
      <c r="B441"/>
      <c r="H441"/>
      <c r="L441"/>
    </row>
    <row r="442" spans="2:12" ht="12.75">
      <c r="B442"/>
      <c r="H442"/>
      <c r="L442"/>
    </row>
    <row r="443" spans="2:12" ht="12.75">
      <c r="B443"/>
      <c r="H443"/>
      <c r="L443"/>
    </row>
    <row r="444" spans="2:12" ht="12.75">
      <c r="B444"/>
      <c r="H444"/>
      <c r="L444"/>
    </row>
    <row r="445" spans="2:12" ht="12.75">
      <c r="B445"/>
      <c r="H445"/>
      <c r="L445"/>
    </row>
    <row r="446" spans="2:12" ht="12.75">
      <c r="B446"/>
      <c r="H446"/>
      <c r="L446"/>
    </row>
    <row r="447" spans="2:12" ht="12.75">
      <c r="B447"/>
      <c r="H447"/>
      <c r="L447"/>
    </row>
    <row r="448" spans="2:12" ht="12.75">
      <c r="B448"/>
      <c r="H448"/>
      <c r="L448"/>
    </row>
    <row r="449" spans="2:12" ht="12.75">
      <c r="B449"/>
      <c r="H449"/>
      <c r="L449"/>
    </row>
    <row r="450" spans="2:12" ht="12.75">
      <c r="B450"/>
      <c r="H450"/>
      <c r="L450"/>
    </row>
    <row r="451" spans="2:12" ht="12.75">
      <c r="B451"/>
      <c r="H451"/>
      <c r="L451"/>
    </row>
    <row r="452" spans="2:12" ht="12.75">
      <c r="B452"/>
      <c r="H452"/>
      <c r="L452"/>
    </row>
    <row r="453" spans="2:12" ht="12.75">
      <c r="B453"/>
      <c r="H453"/>
      <c r="L453"/>
    </row>
    <row r="454" spans="2:12" ht="12.75">
      <c r="B454"/>
      <c r="H454"/>
      <c r="L454"/>
    </row>
    <row r="455" spans="2:12" ht="12.75">
      <c r="B455"/>
      <c r="H455"/>
      <c r="L455"/>
    </row>
    <row r="456" spans="2:12" ht="12.75">
      <c r="B456"/>
      <c r="H456"/>
      <c r="L456"/>
    </row>
    <row r="457" spans="2:12" ht="12.75">
      <c r="B457"/>
      <c r="H457"/>
      <c r="L457"/>
    </row>
    <row r="458" spans="2:12" ht="12.75">
      <c r="B458"/>
      <c r="H458"/>
      <c r="L458"/>
    </row>
    <row r="459" spans="2:12" ht="12.75">
      <c r="B459"/>
      <c r="H459"/>
      <c r="L459"/>
    </row>
    <row r="460" spans="2:12" ht="12.75">
      <c r="B460"/>
      <c r="H460"/>
      <c r="L460"/>
    </row>
    <row r="461" spans="2:12" ht="12.75">
      <c r="B461"/>
      <c r="H461"/>
      <c r="L461"/>
    </row>
    <row r="462" spans="2:12" ht="12.75">
      <c r="B462"/>
      <c r="H462"/>
      <c r="L462"/>
    </row>
    <row r="463" spans="2:12" ht="12.75">
      <c r="B463"/>
      <c r="H463"/>
      <c r="L463"/>
    </row>
    <row r="464" spans="2:12" ht="12.75">
      <c r="B464"/>
      <c r="H464"/>
      <c r="L464"/>
    </row>
    <row r="465" spans="2:12" ht="12.75">
      <c r="B465"/>
      <c r="H465"/>
      <c r="L465"/>
    </row>
    <row r="466" spans="2:12" ht="12.75">
      <c r="B466"/>
      <c r="H466"/>
      <c r="L466"/>
    </row>
    <row r="467" spans="2:12" ht="12.75">
      <c r="B467"/>
      <c r="H467"/>
      <c r="L467"/>
    </row>
    <row r="468" spans="2:12" ht="12.75">
      <c r="B468"/>
      <c r="H468"/>
      <c r="L468"/>
    </row>
    <row r="469" spans="2:12" ht="12.75">
      <c r="B469"/>
      <c r="H469"/>
      <c r="L469"/>
    </row>
    <row r="470" spans="2:12" ht="12.75">
      <c r="B470"/>
      <c r="H470"/>
      <c r="L470"/>
    </row>
    <row r="471" spans="2:12" ht="12.75">
      <c r="B471"/>
      <c r="H471"/>
      <c r="L471"/>
    </row>
    <row r="472" spans="2:12" ht="12.75">
      <c r="B472"/>
      <c r="H472"/>
      <c r="L472"/>
    </row>
    <row r="473" spans="2:12" ht="12.75">
      <c r="B473"/>
      <c r="H473"/>
      <c r="L473"/>
    </row>
    <row r="474" spans="2:12" ht="12.75">
      <c r="B474"/>
      <c r="H474"/>
      <c r="L474"/>
    </row>
    <row r="475" spans="2:12" ht="12.75">
      <c r="B475"/>
      <c r="H475"/>
      <c r="L475"/>
    </row>
    <row r="476" spans="2:12" ht="12.75">
      <c r="B476"/>
      <c r="H476"/>
      <c r="L476"/>
    </row>
    <row r="477" spans="2:12" ht="12.75">
      <c r="B477"/>
      <c r="H477"/>
      <c r="L477"/>
    </row>
    <row r="478" spans="2:12" ht="12.75">
      <c r="B478"/>
      <c r="H478"/>
      <c r="L478"/>
    </row>
    <row r="479" spans="2:12" ht="12.75">
      <c r="B479"/>
      <c r="H479"/>
      <c r="L479"/>
    </row>
    <row r="480" spans="2:12" ht="12.75">
      <c r="B480"/>
      <c r="H480"/>
      <c r="L480"/>
    </row>
    <row r="481" spans="2:12" ht="12.75">
      <c r="B481"/>
      <c r="H481"/>
      <c r="L481"/>
    </row>
    <row r="482" spans="2:12" ht="12.75">
      <c r="B482"/>
      <c r="H482"/>
      <c r="L482"/>
    </row>
    <row r="483" spans="2:12" ht="12.75">
      <c r="B483"/>
      <c r="H483"/>
      <c r="L483"/>
    </row>
    <row r="484" spans="2:12" ht="12.75">
      <c r="B484"/>
      <c r="H484"/>
      <c r="L484"/>
    </row>
    <row r="485" spans="2:12" ht="12.75">
      <c r="B485"/>
      <c r="H485"/>
      <c r="L485"/>
    </row>
    <row r="486" spans="2:12" ht="12.75">
      <c r="B486"/>
      <c r="H486"/>
      <c r="L486"/>
    </row>
    <row r="487" spans="2:12" ht="12.75">
      <c r="B487"/>
      <c r="H487"/>
      <c r="L487"/>
    </row>
    <row r="488" spans="2:12" ht="12.75">
      <c r="B488"/>
      <c r="H488"/>
      <c r="L488"/>
    </row>
    <row r="489" spans="2:12" ht="12.75">
      <c r="B489"/>
      <c r="H489"/>
      <c r="L489"/>
    </row>
    <row r="490" spans="2:12" ht="12.75">
      <c r="B490"/>
      <c r="H490"/>
      <c r="L490"/>
    </row>
    <row r="491" spans="2:12" ht="12.75">
      <c r="B491"/>
      <c r="H491"/>
      <c r="L491"/>
    </row>
    <row r="492" spans="2:12" ht="12.75">
      <c r="B492"/>
      <c r="H492"/>
      <c r="L492"/>
    </row>
    <row r="493" spans="2:12" ht="12.75">
      <c r="B493"/>
      <c r="H493"/>
      <c r="L493"/>
    </row>
    <row r="494" spans="2:12" ht="12.75">
      <c r="B494"/>
      <c r="H494"/>
      <c r="L494"/>
    </row>
    <row r="495" spans="2:12" ht="12.75">
      <c r="B495"/>
      <c r="H495"/>
      <c r="L495"/>
    </row>
    <row r="496" spans="2:12" ht="12.75">
      <c r="B496"/>
      <c r="H496"/>
      <c r="L496"/>
    </row>
    <row r="497" spans="2:12" ht="12.75">
      <c r="B497"/>
      <c r="H497"/>
      <c r="L497"/>
    </row>
    <row r="498" spans="2:12" ht="12.75">
      <c r="B498"/>
      <c r="H498"/>
      <c r="L498"/>
    </row>
    <row r="499" spans="2:12" ht="12.75">
      <c r="B499"/>
      <c r="H499"/>
      <c r="L499"/>
    </row>
    <row r="500" spans="2:12" ht="12.75">
      <c r="B500"/>
      <c r="H500"/>
      <c r="L500"/>
    </row>
    <row r="501" spans="2:12" ht="12.75">
      <c r="B501"/>
      <c r="H501"/>
      <c r="L501"/>
    </row>
    <row r="502" spans="2:12" ht="12.75">
      <c r="B502"/>
      <c r="H502"/>
      <c r="L502"/>
    </row>
    <row r="503" spans="2:12" ht="12.75">
      <c r="B503"/>
      <c r="H503"/>
      <c r="L503"/>
    </row>
    <row r="504" spans="2:12" ht="12.75">
      <c r="B504"/>
      <c r="H504"/>
      <c r="L504"/>
    </row>
    <row r="505" spans="2:12" ht="12.75">
      <c r="B505"/>
      <c r="H505"/>
      <c r="L505"/>
    </row>
    <row r="506" spans="2:12" ht="12.75">
      <c r="B506"/>
      <c r="H506"/>
      <c r="L506"/>
    </row>
    <row r="507" spans="2:12" ht="12.75">
      <c r="B507"/>
      <c r="H507"/>
      <c r="L507"/>
    </row>
    <row r="508" spans="2:12" ht="12.75">
      <c r="B508"/>
      <c r="H508"/>
      <c r="L508"/>
    </row>
    <row r="509" spans="2:12" ht="12.75">
      <c r="B509"/>
      <c r="H509"/>
      <c r="L509"/>
    </row>
    <row r="510" spans="2:12" ht="12.75">
      <c r="B510"/>
      <c r="H510"/>
      <c r="L510"/>
    </row>
    <row r="511" spans="2:12" ht="12.75">
      <c r="B511"/>
      <c r="H511"/>
      <c r="L511"/>
    </row>
    <row r="512" spans="2:12" ht="12.75">
      <c r="B512"/>
      <c r="H512"/>
      <c r="L512"/>
    </row>
    <row r="513" spans="2:12" ht="12.75">
      <c r="B513"/>
      <c r="H513"/>
      <c r="L513"/>
    </row>
    <row r="514" spans="2:12" ht="12.75">
      <c r="B514"/>
      <c r="H514"/>
      <c r="L514"/>
    </row>
    <row r="515" spans="2:12" ht="12.75">
      <c r="B515"/>
      <c r="H515"/>
      <c r="L515"/>
    </row>
    <row r="516" spans="2:12" ht="12.75">
      <c r="B516"/>
      <c r="H516"/>
      <c r="L516"/>
    </row>
    <row r="517" spans="2:12" ht="12.75">
      <c r="B517"/>
      <c r="H517"/>
      <c r="L517"/>
    </row>
    <row r="518" spans="2:12" ht="12.75">
      <c r="B518"/>
      <c r="H518"/>
      <c r="L518"/>
    </row>
    <row r="519" spans="2:12" ht="12.75">
      <c r="B519"/>
      <c r="H519"/>
      <c r="L519"/>
    </row>
    <row r="520" spans="2:12" ht="12.75">
      <c r="B520"/>
      <c r="H520"/>
      <c r="L520"/>
    </row>
    <row r="521" spans="2:12" ht="12.75">
      <c r="B521"/>
      <c r="H521"/>
      <c r="L521"/>
    </row>
    <row r="522" spans="2:12" ht="12.75">
      <c r="B522"/>
      <c r="H522"/>
      <c r="L522"/>
    </row>
    <row r="523" spans="2:12" ht="12.75">
      <c r="B523"/>
      <c r="H523"/>
      <c r="L523"/>
    </row>
    <row r="524" spans="2:12" ht="12.75">
      <c r="B524"/>
      <c r="H524"/>
      <c r="L524"/>
    </row>
    <row r="525" spans="2:12" ht="12.75">
      <c r="B525"/>
      <c r="H525"/>
      <c r="L525"/>
    </row>
    <row r="526" spans="2:12" ht="12.75">
      <c r="B526"/>
      <c r="H526"/>
      <c r="L526"/>
    </row>
    <row r="527" spans="2:12" ht="12.75">
      <c r="B527"/>
      <c r="H527"/>
      <c r="L527"/>
    </row>
    <row r="528" spans="2:12" ht="12.75">
      <c r="B528"/>
      <c r="H528"/>
      <c r="L528"/>
    </row>
    <row r="529" spans="2:12" ht="12.75">
      <c r="B529"/>
      <c r="H529"/>
      <c r="L529"/>
    </row>
    <row r="530" spans="2:12" ht="12.75">
      <c r="B530"/>
      <c r="H530"/>
      <c r="L530"/>
    </row>
    <row r="531" spans="2:12" ht="12.75">
      <c r="B531"/>
      <c r="H531"/>
      <c r="L531"/>
    </row>
    <row r="532" spans="2:12" ht="12.75">
      <c r="B532"/>
      <c r="H532"/>
      <c r="L532"/>
    </row>
    <row r="533" spans="2:12" ht="12.75">
      <c r="B533"/>
      <c r="H533"/>
      <c r="L533"/>
    </row>
    <row r="534" spans="2:12" ht="12.75">
      <c r="B534"/>
      <c r="H534"/>
      <c r="L534"/>
    </row>
    <row r="535" spans="2:12" ht="12.75">
      <c r="B535"/>
      <c r="H535"/>
      <c r="L535"/>
    </row>
    <row r="536" spans="2:12" ht="12.75">
      <c r="B536"/>
      <c r="H536"/>
      <c r="L536"/>
    </row>
    <row r="537" spans="2:12" ht="12.75">
      <c r="B537"/>
      <c r="H537"/>
      <c r="L537"/>
    </row>
    <row r="538" spans="2:12" ht="12.75">
      <c r="B538"/>
      <c r="H538"/>
      <c r="L538"/>
    </row>
    <row r="539" spans="2:12" ht="12.75">
      <c r="B539"/>
      <c r="H539"/>
      <c r="L539"/>
    </row>
    <row r="540" spans="2:12" ht="12.75">
      <c r="B540"/>
      <c r="H540"/>
      <c r="L540"/>
    </row>
    <row r="541" spans="2:12" ht="12.75">
      <c r="B541"/>
      <c r="H541"/>
      <c r="L541"/>
    </row>
    <row r="542" spans="2:12" ht="12.75">
      <c r="B542"/>
      <c r="H542"/>
      <c r="L542"/>
    </row>
    <row r="543" spans="2:12" ht="12.75">
      <c r="B543"/>
      <c r="H543"/>
      <c r="L543"/>
    </row>
    <row r="544" spans="2:12" ht="12.75">
      <c r="B544"/>
      <c r="H544"/>
      <c r="L544"/>
    </row>
    <row r="545" spans="2:12" ht="12.75">
      <c r="B545"/>
      <c r="H545"/>
      <c r="L545"/>
    </row>
    <row r="546" spans="2:12" ht="12.75">
      <c r="B546"/>
      <c r="H546"/>
      <c r="L546"/>
    </row>
    <row r="547" spans="2:12" ht="12.75">
      <c r="B547"/>
      <c r="H547"/>
      <c r="L547"/>
    </row>
    <row r="548" spans="2:12" ht="12.75">
      <c r="B548"/>
      <c r="H548"/>
      <c r="L548"/>
    </row>
    <row r="549" spans="2:12" ht="12.75">
      <c r="B549"/>
      <c r="H549"/>
      <c r="L549"/>
    </row>
    <row r="550" spans="2:12" ht="12.75">
      <c r="B550"/>
      <c r="H550"/>
      <c r="L550"/>
    </row>
    <row r="551" spans="2:12" ht="12.75">
      <c r="B551"/>
      <c r="H551"/>
      <c r="L551"/>
    </row>
    <row r="552" spans="2:12" ht="12.75">
      <c r="B552"/>
      <c r="H552"/>
      <c r="L552"/>
    </row>
    <row r="553" spans="2:12" ht="12.75">
      <c r="B553"/>
      <c r="H553"/>
      <c r="L553"/>
    </row>
    <row r="554" spans="2:12" ht="12.75">
      <c r="B554"/>
      <c r="H554"/>
      <c r="L554"/>
    </row>
    <row r="555" spans="2:12" ht="12.75">
      <c r="B555"/>
      <c r="H555"/>
      <c r="L555"/>
    </row>
    <row r="556" spans="2:12" ht="12.75">
      <c r="B556"/>
      <c r="H556"/>
      <c r="L556"/>
    </row>
    <row r="557" spans="2:12" ht="12.75">
      <c r="B557"/>
      <c r="H557"/>
      <c r="L557"/>
    </row>
    <row r="558" spans="2:12" ht="12.75">
      <c r="B558"/>
      <c r="H558"/>
      <c r="L558"/>
    </row>
    <row r="559" spans="2:12" ht="12.75">
      <c r="B559"/>
      <c r="H559"/>
      <c r="L559"/>
    </row>
    <row r="560" spans="2:12" ht="12.75">
      <c r="B560"/>
      <c r="H560"/>
      <c r="L560"/>
    </row>
    <row r="561" spans="2:12" ht="12.75">
      <c r="B561"/>
      <c r="H561"/>
      <c r="L561"/>
    </row>
    <row r="562" spans="2:12" ht="12.75">
      <c r="B562"/>
      <c r="H562"/>
      <c r="L562"/>
    </row>
    <row r="563" spans="2:12" ht="12.75">
      <c r="B563"/>
      <c r="H563"/>
      <c r="L563"/>
    </row>
    <row r="564" spans="2:12" ht="12.75">
      <c r="B564"/>
      <c r="H564"/>
      <c r="L564"/>
    </row>
    <row r="565" spans="2:12" ht="12.75">
      <c r="B565"/>
      <c r="H565"/>
      <c r="L565"/>
    </row>
    <row r="566" spans="2:12" ht="12.75">
      <c r="B566"/>
      <c r="H566"/>
      <c r="L566"/>
    </row>
    <row r="567" spans="2:12" ht="12.75">
      <c r="B567"/>
      <c r="H567"/>
      <c r="L567"/>
    </row>
    <row r="568" spans="2:12" ht="12.75">
      <c r="B568"/>
      <c r="H568"/>
      <c r="L568"/>
    </row>
    <row r="569" spans="2:12" ht="12.75">
      <c r="B569"/>
      <c r="H569"/>
      <c r="L569"/>
    </row>
    <row r="570" spans="2:12" ht="12.75">
      <c r="B570"/>
      <c r="H570"/>
      <c r="L570"/>
    </row>
    <row r="571" spans="2:12" ht="12.75">
      <c r="B571"/>
      <c r="H571"/>
      <c r="L571"/>
    </row>
    <row r="572" spans="2:12" ht="12.75">
      <c r="B572"/>
      <c r="H572"/>
      <c r="L572"/>
    </row>
    <row r="573" spans="2:12" ht="12.75">
      <c r="B573"/>
      <c r="H573"/>
      <c r="L573"/>
    </row>
    <row r="574" spans="2:12" ht="12.75">
      <c r="B574"/>
      <c r="H574"/>
      <c r="L574"/>
    </row>
    <row r="575" spans="2:12" ht="12.75">
      <c r="B575"/>
      <c r="H575"/>
      <c r="L575"/>
    </row>
    <row r="576" spans="2:12" ht="12.75">
      <c r="B576"/>
      <c r="H576"/>
      <c r="L576"/>
    </row>
    <row r="577" spans="2:12" ht="12.75">
      <c r="B577"/>
      <c r="H577"/>
      <c r="L577"/>
    </row>
    <row r="578" spans="2:12" ht="12.75">
      <c r="B578"/>
      <c r="H578"/>
      <c r="L578"/>
    </row>
    <row r="579" spans="2:12" ht="12.75">
      <c r="B579"/>
      <c r="H579"/>
      <c r="L579"/>
    </row>
    <row r="580" spans="2:12" ht="12.75">
      <c r="B580"/>
      <c r="H580"/>
      <c r="L580"/>
    </row>
    <row r="581" spans="2:12" ht="12.75">
      <c r="B581"/>
      <c r="H581"/>
      <c r="L581"/>
    </row>
    <row r="582" spans="2:12" ht="12.75">
      <c r="B582"/>
      <c r="H582"/>
      <c r="L582"/>
    </row>
    <row r="583" spans="2:12" ht="12.75">
      <c r="B583"/>
      <c r="H583"/>
      <c r="L583"/>
    </row>
    <row r="584" spans="2:12" ht="12.75">
      <c r="B584"/>
      <c r="H584"/>
      <c r="L584"/>
    </row>
    <row r="585" spans="2:12" ht="12.75">
      <c r="B585"/>
      <c r="H585"/>
      <c r="L585"/>
    </row>
    <row r="586" spans="2:12" ht="12.75">
      <c r="B586"/>
      <c r="H586"/>
      <c r="L586"/>
    </row>
    <row r="587" spans="2:12" ht="12.75">
      <c r="B587"/>
      <c r="H587"/>
      <c r="L587"/>
    </row>
    <row r="588" spans="2:12" ht="12.75">
      <c r="B588"/>
      <c r="H588"/>
      <c r="L588"/>
    </row>
    <row r="589" spans="2:12" ht="12.75">
      <c r="B589"/>
      <c r="H589"/>
      <c r="L589"/>
    </row>
    <row r="590" spans="2:12" ht="12.75">
      <c r="B590"/>
      <c r="H590"/>
      <c r="L590"/>
    </row>
    <row r="591" spans="2:12" ht="12.75">
      <c r="B591"/>
      <c r="H591"/>
      <c r="L591"/>
    </row>
    <row r="592" spans="2:12" ht="12.75">
      <c r="B592"/>
      <c r="H592"/>
      <c r="L592"/>
    </row>
    <row r="593" spans="2:12" ht="12.75">
      <c r="B593"/>
      <c r="H593"/>
      <c r="L593"/>
    </row>
    <row r="594" spans="2:12" ht="12.75">
      <c r="B594"/>
      <c r="H594"/>
      <c r="L594"/>
    </row>
    <row r="595" spans="2:12" ht="12.75">
      <c r="B595"/>
      <c r="H595"/>
      <c r="L595"/>
    </row>
    <row r="596" spans="2:12" ht="12.75">
      <c r="B596"/>
      <c r="H596"/>
      <c r="L596"/>
    </row>
    <row r="597" spans="2:12" ht="12.75">
      <c r="B597"/>
      <c r="H597"/>
      <c r="L597"/>
    </row>
    <row r="598" spans="2:12" ht="12.75">
      <c r="B598"/>
      <c r="H598"/>
      <c r="L598"/>
    </row>
    <row r="599" spans="2:12" ht="12.75">
      <c r="B599"/>
      <c r="H599"/>
      <c r="L599"/>
    </row>
    <row r="600" spans="2:12" ht="12.75">
      <c r="B600"/>
      <c r="H600"/>
      <c r="L600"/>
    </row>
    <row r="601" spans="2:12" ht="12.75">
      <c r="B601"/>
      <c r="H601"/>
      <c r="L601"/>
    </row>
    <row r="602" spans="2:12" ht="12.75">
      <c r="B602"/>
      <c r="H602"/>
      <c r="L602"/>
    </row>
    <row r="603" spans="2:12" ht="12.75">
      <c r="B603"/>
      <c r="H603"/>
      <c r="L603"/>
    </row>
    <row r="604" spans="2:12" ht="12.75">
      <c r="B604"/>
      <c r="H604"/>
      <c r="L604"/>
    </row>
    <row r="605" spans="2:12" ht="12.75">
      <c r="B605"/>
      <c r="H605"/>
      <c r="L605"/>
    </row>
    <row r="606" spans="2:12" ht="12.75">
      <c r="B606"/>
      <c r="H606"/>
      <c r="L606"/>
    </row>
    <row r="607" spans="2:12" ht="12.75">
      <c r="B607"/>
      <c r="H607"/>
      <c r="L607"/>
    </row>
    <row r="608" spans="2:12" ht="12.75">
      <c r="B608"/>
      <c r="H608"/>
      <c r="L608"/>
    </row>
    <row r="609" spans="2:12" ht="12.75">
      <c r="B609"/>
      <c r="H609"/>
      <c r="L609"/>
    </row>
    <row r="610" spans="2:12" ht="12.75">
      <c r="B610"/>
      <c r="H610"/>
      <c r="L610"/>
    </row>
    <row r="611" spans="2:12" ht="12.75">
      <c r="B611"/>
      <c r="H611"/>
      <c r="L611"/>
    </row>
    <row r="612" spans="2:12" ht="12.75">
      <c r="B612"/>
      <c r="H612"/>
      <c r="L612"/>
    </row>
    <row r="613" spans="2:12" ht="12.75">
      <c r="B613"/>
      <c r="H613"/>
      <c r="L613"/>
    </row>
    <row r="614" spans="2:12" ht="12.75">
      <c r="B614"/>
      <c r="H614"/>
      <c r="L614"/>
    </row>
    <row r="615" spans="2:12" ht="12.75">
      <c r="B615"/>
      <c r="H615"/>
      <c r="L615"/>
    </row>
    <row r="616" spans="2:12" ht="12.75">
      <c r="B616"/>
      <c r="H616"/>
      <c r="L616"/>
    </row>
    <row r="617" spans="2:12" ht="12.75">
      <c r="B617"/>
      <c r="H617"/>
      <c r="L617"/>
    </row>
    <row r="618" spans="2:12" ht="12.75">
      <c r="B618"/>
      <c r="H618"/>
      <c r="L618"/>
    </row>
    <row r="619" spans="2:12" ht="12.75">
      <c r="B619"/>
      <c r="H619"/>
      <c r="L619"/>
    </row>
    <row r="620" spans="2:12" ht="12.75">
      <c r="B620"/>
      <c r="H620"/>
      <c r="L620"/>
    </row>
    <row r="621" spans="2:12" ht="12.75">
      <c r="B621"/>
      <c r="H621"/>
      <c r="L621"/>
    </row>
    <row r="622" spans="2:12" ht="12.75">
      <c r="B622"/>
      <c r="H622"/>
      <c r="L622"/>
    </row>
    <row r="623" spans="2:12" ht="12.75">
      <c r="B623"/>
      <c r="H623"/>
      <c r="L623"/>
    </row>
    <row r="624" spans="2:12" ht="12.75">
      <c r="B624"/>
      <c r="H624"/>
      <c r="L624"/>
    </row>
    <row r="625" spans="2:12" ht="12.75">
      <c r="B625"/>
      <c r="H625"/>
      <c r="L625"/>
    </row>
    <row r="626" spans="2:12" ht="12.75">
      <c r="B626"/>
      <c r="H626"/>
      <c r="L626"/>
    </row>
    <row r="627" spans="2:12" ht="12.75">
      <c r="B627"/>
      <c r="H627"/>
      <c r="L627"/>
    </row>
    <row r="628" spans="2:12" ht="12.75">
      <c r="B628"/>
      <c r="H628"/>
      <c r="L628"/>
    </row>
    <row r="629" spans="2:12" ht="12.75">
      <c r="B629"/>
      <c r="H629"/>
      <c r="L629"/>
    </row>
    <row r="630" spans="2:12" ht="12.75">
      <c r="B630"/>
      <c r="H630"/>
      <c r="L630"/>
    </row>
    <row r="631" spans="2:12" ht="12.75">
      <c r="B631"/>
      <c r="H631"/>
      <c r="L631"/>
    </row>
    <row r="632" spans="2:12" ht="12.75">
      <c r="B632"/>
      <c r="H632"/>
      <c r="L632"/>
    </row>
    <row r="633" spans="2:12" ht="12.75">
      <c r="B633"/>
      <c r="H633"/>
      <c r="L633"/>
    </row>
    <row r="634" spans="2:12" ht="12.75">
      <c r="B634"/>
      <c r="H634"/>
      <c r="L634"/>
    </row>
    <row r="635" spans="2:12" ht="12.75">
      <c r="B635"/>
      <c r="H635"/>
      <c r="L635"/>
    </row>
    <row r="636" spans="2:12" ht="12.75">
      <c r="B636"/>
      <c r="H636"/>
      <c r="L636"/>
    </row>
    <row r="637" spans="2:12" ht="12.75">
      <c r="B637"/>
      <c r="H637"/>
      <c r="L637"/>
    </row>
    <row r="638" spans="2:12" ht="12.75">
      <c r="B638"/>
      <c r="H638"/>
      <c r="L638"/>
    </row>
    <row r="639" spans="2:12" ht="12.75">
      <c r="B639"/>
      <c r="H639"/>
      <c r="L639"/>
    </row>
    <row r="640" spans="2:12" ht="12.75">
      <c r="B640"/>
      <c r="H640"/>
      <c r="L640"/>
    </row>
    <row r="641" spans="2:12" ht="12.75">
      <c r="B641"/>
      <c r="H641"/>
      <c r="L641"/>
    </row>
    <row r="642" spans="2:12" ht="12.75">
      <c r="B642"/>
      <c r="H642"/>
      <c r="L642"/>
    </row>
    <row r="643" spans="2:12" ht="12.75">
      <c r="B643"/>
      <c r="H643"/>
      <c r="L643"/>
    </row>
    <row r="644" spans="2:12" ht="12.75">
      <c r="B644"/>
      <c r="H644"/>
      <c r="L644"/>
    </row>
    <row r="645" spans="2:12" ht="12.75">
      <c r="B645"/>
      <c r="H645"/>
      <c r="L645"/>
    </row>
    <row r="646" spans="2:12" ht="12.75">
      <c r="B646"/>
      <c r="H646"/>
      <c r="L646"/>
    </row>
    <row r="647" spans="2:12" ht="12.75">
      <c r="B647"/>
      <c r="H647"/>
      <c r="L647"/>
    </row>
    <row r="648" spans="2:12" ht="12.75">
      <c r="B648"/>
      <c r="H648"/>
      <c r="L648"/>
    </row>
    <row r="649" spans="2:12" ht="12.75">
      <c r="B649"/>
      <c r="H649"/>
      <c r="L649"/>
    </row>
    <row r="650" spans="2:12" ht="12.75">
      <c r="B650"/>
      <c r="H650"/>
      <c r="L650"/>
    </row>
    <row r="651" spans="2:12" ht="12.75">
      <c r="B651"/>
      <c r="H651"/>
      <c r="L651"/>
    </row>
    <row r="652" spans="2:12" ht="12.75">
      <c r="B652"/>
      <c r="H652"/>
      <c r="L652"/>
    </row>
    <row r="653" spans="2:12" ht="12.75">
      <c r="B653"/>
      <c r="H653"/>
      <c r="L653"/>
    </row>
    <row r="654" spans="2:12" ht="12.75">
      <c r="B654"/>
      <c r="H654"/>
      <c r="L654"/>
    </row>
    <row r="655" spans="2:12" ht="12.75">
      <c r="B655"/>
      <c r="H655"/>
      <c r="L655"/>
    </row>
    <row r="656" spans="2:12" ht="12.75">
      <c r="B656"/>
      <c r="H656"/>
      <c r="L656"/>
    </row>
    <row r="657" spans="2:12" ht="12.75">
      <c r="B657"/>
      <c r="H657"/>
      <c r="L657"/>
    </row>
    <row r="658" spans="2:12" ht="12.75">
      <c r="B658"/>
      <c r="H658"/>
      <c r="L658"/>
    </row>
    <row r="659" spans="2:12" ht="12.75">
      <c r="B659"/>
      <c r="H659"/>
      <c r="L659"/>
    </row>
    <row r="660" spans="2:12" ht="12.75">
      <c r="B660"/>
      <c r="H660"/>
      <c r="L660"/>
    </row>
    <row r="661" spans="2:12" ht="12.75">
      <c r="B661"/>
      <c r="H661"/>
      <c r="L661"/>
    </row>
    <row r="662" spans="2:12" ht="12.75">
      <c r="B662"/>
      <c r="H662"/>
      <c r="L662"/>
    </row>
    <row r="663" spans="2:12" ht="12.75">
      <c r="B663"/>
      <c r="H663"/>
      <c r="L663"/>
    </row>
    <row r="664" spans="2:12" ht="12.75">
      <c r="B664"/>
      <c r="H664"/>
      <c r="L664"/>
    </row>
    <row r="665" spans="2:12" ht="12.75">
      <c r="B665"/>
      <c r="H665"/>
      <c r="L665"/>
    </row>
    <row r="666" spans="2:12" ht="12.75">
      <c r="B666"/>
      <c r="H666"/>
      <c r="L666"/>
    </row>
    <row r="667" spans="2:12" ht="12.75">
      <c r="B667"/>
      <c r="H667"/>
      <c r="L667"/>
    </row>
    <row r="668" spans="2:12" ht="12.75">
      <c r="B668"/>
      <c r="H668"/>
      <c r="L668"/>
    </row>
    <row r="669" spans="2:12" ht="12.75">
      <c r="B669"/>
      <c r="H669"/>
      <c r="L669"/>
    </row>
    <row r="670" spans="2:12" ht="12.75">
      <c r="B670"/>
      <c r="H670"/>
      <c r="L670"/>
    </row>
    <row r="671" spans="2:12" ht="12.75">
      <c r="B671"/>
      <c r="H671"/>
      <c r="L671"/>
    </row>
    <row r="672" spans="2:12" ht="12.75">
      <c r="B672"/>
      <c r="H672"/>
      <c r="L672"/>
    </row>
    <row r="673" spans="2:12" ht="12.75">
      <c r="B673"/>
      <c r="H673"/>
      <c r="L673"/>
    </row>
    <row r="674" spans="2:12" ht="12.75">
      <c r="B674"/>
      <c r="H674"/>
      <c r="L674"/>
    </row>
    <row r="675" spans="2:12" ht="12.75">
      <c r="B675"/>
      <c r="H675"/>
      <c r="L675"/>
    </row>
    <row r="676" spans="2:12" ht="12.75">
      <c r="B676"/>
      <c r="H676"/>
      <c r="L676"/>
    </row>
    <row r="677" spans="2:12" ht="12.75">
      <c r="B677"/>
      <c r="H677"/>
      <c r="L677"/>
    </row>
    <row r="678" spans="2:12" ht="12.75">
      <c r="B678"/>
      <c r="H678"/>
      <c r="L678"/>
    </row>
    <row r="679" spans="2:12" ht="12.75">
      <c r="B679"/>
      <c r="H679"/>
      <c r="L679"/>
    </row>
    <row r="680" spans="2:12" ht="12.75">
      <c r="B680"/>
      <c r="H680"/>
      <c r="L680"/>
    </row>
    <row r="681" spans="2:12" ht="12.75">
      <c r="B681"/>
      <c r="H681"/>
      <c r="L681"/>
    </row>
    <row r="682" spans="2:12" ht="12.75">
      <c r="B682"/>
      <c r="H682"/>
      <c r="L682"/>
    </row>
    <row r="683" spans="2:12" ht="12.75">
      <c r="B683"/>
      <c r="H683"/>
      <c r="L683"/>
    </row>
    <row r="684" spans="2:12" ht="12.75">
      <c r="B684"/>
      <c r="H684"/>
      <c r="L684"/>
    </row>
    <row r="685" spans="2:12" ht="12.75">
      <c r="B685"/>
      <c r="H685"/>
      <c r="L685"/>
    </row>
    <row r="686" spans="2:12" ht="12.75">
      <c r="B686"/>
      <c r="H686"/>
      <c r="L686"/>
    </row>
    <row r="687" spans="2:12" ht="12.75">
      <c r="B687"/>
      <c r="H687"/>
      <c r="L687"/>
    </row>
    <row r="688" spans="2:12" ht="12.75">
      <c r="B688"/>
      <c r="H688"/>
      <c r="L688"/>
    </row>
    <row r="689" spans="2:12" ht="12.75">
      <c r="B689"/>
      <c r="H689"/>
      <c r="L689"/>
    </row>
    <row r="690" spans="2:12" ht="12.75">
      <c r="B690"/>
      <c r="H690"/>
      <c r="L690"/>
    </row>
    <row r="691" spans="2:12" ht="12.75">
      <c r="B691"/>
      <c r="H691"/>
      <c r="L691"/>
    </row>
    <row r="692" spans="2:12" ht="12.75">
      <c r="B692"/>
      <c r="H692"/>
      <c r="L692"/>
    </row>
    <row r="693" spans="2:12" ht="12.75">
      <c r="B693"/>
      <c r="H693"/>
      <c r="L693"/>
    </row>
    <row r="694" spans="2:12" ht="12.75">
      <c r="B694"/>
      <c r="H694"/>
      <c r="L694"/>
    </row>
    <row r="695" spans="2:12" ht="12.75">
      <c r="B695"/>
      <c r="H695"/>
      <c r="L695"/>
    </row>
    <row r="696" spans="2:12" ht="12.75">
      <c r="B696"/>
      <c r="H696"/>
      <c r="L696"/>
    </row>
    <row r="697" spans="2:12" ht="12.75">
      <c r="B697"/>
      <c r="H697"/>
      <c r="L697"/>
    </row>
    <row r="698" spans="2:12" ht="12.75">
      <c r="B698"/>
      <c r="H698"/>
      <c r="L698"/>
    </row>
    <row r="699" spans="2:12" ht="12.75">
      <c r="B699"/>
      <c r="H699"/>
      <c r="L699"/>
    </row>
    <row r="700" spans="2:12" ht="12.75">
      <c r="B700"/>
      <c r="H700"/>
      <c r="L700"/>
    </row>
    <row r="701" spans="2:12" ht="12.75">
      <c r="B701"/>
      <c r="H701"/>
      <c r="L701"/>
    </row>
    <row r="702" spans="2:12" ht="12.75">
      <c r="B702"/>
      <c r="H702"/>
      <c r="L702"/>
    </row>
    <row r="703" spans="2:12" ht="12.75">
      <c r="B703"/>
      <c r="H703"/>
      <c r="L703"/>
    </row>
    <row r="704" spans="2:12" ht="12.75">
      <c r="B704"/>
      <c r="H704"/>
      <c r="L704"/>
    </row>
    <row r="705" spans="2:12" ht="12.75">
      <c r="B705"/>
      <c r="H705"/>
      <c r="L705"/>
    </row>
    <row r="706" spans="2:12" ht="12.75">
      <c r="B706"/>
      <c r="H706"/>
      <c r="L706"/>
    </row>
    <row r="707" spans="2:12" ht="12.75">
      <c r="B707"/>
      <c r="H707"/>
      <c r="L707"/>
    </row>
    <row r="708" spans="2:12" ht="12.75">
      <c r="B708"/>
      <c r="H708"/>
      <c r="L708"/>
    </row>
    <row r="709" spans="2:12" ht="12.75">
      <c r="B709"/>
      <c r="H709"/>
      <c r="L709"/>
    </row>
    <row r="710" spans="2:12" ht="12.75">
      <c r="B710"/>
      <c r="H710"/>
      <c r="L710"/>
    </row>
    <row r="711" spans="2:12" ht="12.75">
      <c r="B711"/>
      <c r="H711"/>
      <c r="L711"/>
    </row>
    <row r="712" spans="2:12" ht="12.75">
      <c r="B712"/>
      <c r="H712"/>
      <c r="L712"/>
    </row>
    <row r="713" spans="2:12" ht="12.75">
      <c r="B713"/>
      <c r="H713"/>
      <c r="L713"/>
    </row>
    <row r="714" spans="2:12" ht="12.75">
      <c r="B714"/>
      <c r="H714"/>
      <c r="L714"/>
    </row>
    <row r="715" spans="2:12" ht="12.75">
      <c r="B715"/>
      <c r="H715"/>
      <c r="L715"/>
    </row>
    <row r="716" spans="2:12" ht="12.75">
      <c r="B716"/>
      <c r="H716"/>
      <c r="L716"/>
    </row>
    <row r="717" spans="2:12" ht="12.75">
      <c r="B717"/>
      <c r="H717"/>
      <c r="L717"/>
    </row>
    <row r="718" spans="2:12" ht="12.75">
      <c r="B718"/>
      <c r="H718"/>
      <c r="L718"/>
    </row>
    <row r="719" spans="2:12" ht="12.75">
      <c r="B719"/>
      <c r="H719"/>
      <c r="L719"/>
    </row>
    <row r="720" spans="2:12" ht="12.75">
      <c r="B720"/>
      <c r="H720"/>
      <c r="L720"/>
    </row>
    <row r="721" spans="2:12" ht="12.75">
      <c r="B721"/>
      <c r="H721"/>
      <c r="L721"/>
    </row>
    <row r="722" spans="2:12" ht="12.75">
      <c r="B722"/>
      <c r="H722"/>
      <c r="L722"/>
    </row>
    <row r="723" spans="2:12" ht="12.75">
      <c r="B723"/>
      <c r="H723"/>
      <c r="L723"/>
    </row>
    <row r="724" spans="2:12" ht="12.75">
      <c r="B724"/>
      <c r="H724"/>
      <c r="L724"/>
    </row>
    <row r="725" spans="2:12" ht="12.75">
      <c r="B725"/>
      <c r="H725"/>
      <c r="L725"/>
    </row>
    <row r="726" spans="2:12" ht="12.75">
      <c r="B726"/>
      <c r="H726"/>
      <c r="L726"/>
    </row>
    <row r="727" spans="2:12" ht="12.75">
      <c r="B727"/>
      <c r="H727"/>
      <c r="L727"/>
    </row>
    <row r="728" spans="2:12" ht="12.75">
      <c r="B728"/>
      <c r="H728"/>
      <c r="L728"/>
    </row>
    <row r="729" spans="2:12" ht="12.75">
      <c r="B729"/>
      <c r="H729"/>
      <c r="L729"/>
    </row>
    <row r="730" spans="2:12" ht="12.75">
      <c r="B730"/>
      <c r="H730"/>
      <c r="L730"/>
    </row>
    <row r="731" spans="2:12" ht="12.75">
      <c r="B731"/>
      <c r="H731"/>
      <c r="L731"/>
    </row>
    <row r="732" spans="2:12" ht="12.75">
      <c r="B732"/>
      <c r="H732"/>
      <c r="L732"/>
    </row>
    <row r="733" spans="2:12" ht="12.75">
      <c r="B733"/>
      <c r="H733"/>
      <c r="L733"/>
    </row>
    <row r="734" spans="2:12" ht="12.75">
      <c r="B734"/>
      <c r="H734"/>
      <c r="L734"/>
    </row>
    <row r="735" spans="2:12" ht="12.75">
      <c r="B735"/>
      <c r="H735"/>
      <c r="L735"/>
    </row>
    <row r="736" spans="2:12" ht="12.75">
      <c r="B736"/>
      <c r="H736"/>
      <c r="L736"/>
    </row>
    <row r="737" spans="2:12" ht="12.75">
      <c r="B737"/>
      <c r="H737"/>
      <c r="L737"/>
    </row>
    <row r="738" spans="2:12" ht="12.75">
      <c r="B738"/>
      <c r="H738"/>
      <c r="L738"/>
    </row>
    <row r="739" spans="2:12" ht="12.75">
      <c r="B739"/>
      <c r="H739"/>
      <c r="L739"/>
    </row>
    <row r="740" spans="2:12" ht="12.75">
      <c r="B740"/>
      <c r="H740"/>
      <c r="L740"/>
    </row>
    <row r="741" spans="2:12" ht="12.75">
      <c r="B741"/>
      <c r="H741"/>
      <c r="L741"/>
    </row>
    <row r="742" spans="2:12" ht="12.75">
      <c r="B742"/>
      <c r="H742"/>
      <c r="L742"/>
    </row>
    <row r="743" spans="2:12" ht="12.75">
      <c r="B743"/>
      <c r="H743"/>
      <c r="L743"/>
    </row>
    <row r="744" spans="2:12" ht="12.75">
      <c r="B744"/>
      <c r="H744"/>
      <c r="L744"/>
    </row>
    <row r="745" spans="2:12" ht="12.75">
      <c r="B745"/>
      <c r="H745"/>
      <c r="L745"/>
    </row>
    <row r="746" spans="2:12" ht="12.75">
      <c r="B746"/>
      <c r="H746"/>
      <c r="L746"/>
    </row>
    <row r="747" spans="2:12" ht="12.75">
      <c r="B747"/>
      <c r="H747"/>
      <c r="L747"/>
    </row>
    <row r="748" spans="2:12" ht="12.75">
      <c r="B748"/>
      <c r="H748"/>
      <c r="L748"/>
    </row>
    <row r="749" spans="2:12" ht="12.75">
      <c r="B749"/>
      <c r="H749"/>
      <c r="L749"/>
    </row>
    <row r="750" spans="2:12" ht="12.75">
      <c r="B750"/>
      <c r="H750"/>
      <c r="L750"/>
    </row>
    <row r="751" spans="2:12" ht="12.75">
      <c r="B751"/>
      <c r="H751"/>
      <c r="L751"/>
    </row>
    <row r="752" spans="2:12" ht="12.75">
      <c r="B752"/>
      <c r="H752"/>
      <c r="L752"/>
    </row>
    <row r="753" spans="2:12" ht="12.75">
      <c r="B753"/>
      <c r="H753"/>
      <c r="L753"/>
    </row>
    <row r="754" spans="2:12" ht="12.75">
      <c r="B754"/>
      <c r="H754"/>
      <c r="L754"/>
    </row>
    <row r="755" spans="2:12" ht="12.75">
      <c r="B755"/>
      <c r="H755"/>
      <c r="L755"/>
    </row>
    <row r="756" spans="2:12" ht="12.75">
      <c r="B756"/>
      <c r="H756"/>
      <c r="L756"/>
    </row>
    <row r="757" spans="2:12" ht="12.75">
      <c r="B757"/>
      <c r="H757"/>
      <c r="L757"/>
    </row>
    <row r="758" spans="2:12" ht="12.75">
      <c r="B758"/>
      <c r="H758"/>
      <c r="L758"/>
    </row>
    <row r="759" spans="2:12" ht="12.75">
      <c r="B759"/>
      <c r="H759"/>
      <c r="L759"/>
    </row>
    <row r="760" spans="2:12" ht="12.75">
      <c r="B760"/>
      <c r="H760"/>
      <c r="L760"/>
    </row>
    <row r="761" spans="2:12" ht="12.75">
      <c r="B761"/>
      <c r="H761"/>
      <c r="L761"/>
    </row>
    <row r="762" spans="2:12" ht="12.75">
      <c r="B762"/>
      <c r="H762"/>
      <c r="L762"/>
    </row>
    <row r="763" spans="2:12" ht="12.75">
      <c r="B763"/>
      <c r="H763"/>
      <c r="L763"/>
    </row>
    <row r="764" spans="2:12" ht="12.75">
      <c r="B764"/>
      <c r="H764"/>
      <c r="L764"/>
    </row>
    <row r="765" spans="2:12" ht="12.75">
      <c r="B765"/>
      <c r="H765"/>
      <c r="L765"/>
    </row>
    <row r="766" spans="2:12" ht="12.75">
      <c r="B766"/>
      <c r="H766"/>
      <c r="L766"/>
    </row>
    <row r="767" spans="2:12" ht="12.75">
      <c r="B767"/>
      <c r="H767"/>
      <c r="L767"/>
    </row>
    <row r="768" spans="2:12" ht="12.75">
      <c r="B768"/>
      <c r="H768"/>
      <c r="L768"/>
    </row>
    <row r="769" spans="2:12" ht="12.75">
      <c r="B769"/>
      <c r="H769"/>
      <c r="L769"/>
    </row>
    <row r="770" spans="2:12" ht="12.75">
      <c r="B770"/>
      <c r="H770"/>
      <c r="L770"/>
    </row>
    <row r="771" spans="2:12" ht="12.75">
      <c r="B771"/>
      <c r="H771"/>
      <c r="L771"/>
    </row>
    <row r="772" spans="2:12" ht="12.75">
      <c r="B772"/>
      <c r="H772"/>
      <c r="L772"/>
    </row>
    <row r="773" spans="2:12" ht="12.75">
      <c r="B773"/>
      <c r="H773"/>
      <c r="L773"/>
    </row>
    <row r="774" spans="2:12" ht="12.75">
      <c r="B774"/>
      <c r="H774"/>
      <c r="L774"/>
    </row>
    <row r="775" spans="2:12" ht="12.75">
      <c r="B775"/>
      <c r="H775"/>
      <c r="L775"/>
    </row>
    <row r="776" spans="2:12" ht="12.75">
      <c r="B776"/>
      <c r="H776"/>
      <c r="L776"/>
    </row>
    <row r="777" spans="2:12" ht="12.75">
      <c r="B777"/>
      <c r="H777"/>
      <c r="L777"/>
    </row>
    <row r="778" spans="2:12" ht="12.75">
      <c r="B778"/>
      <c r="H778"/>
      <c r="L778"/>
    </row>
    <row r="779" spans="2:12" ht="12.75">
      <c r="B779"/>
      <c r="H779"/>
      <c r="L779"/>
    </row>
    <row r="780" spans="2:12" ht="12.75">
      <c r="B780"/>
      <c r="H780"/>
      <c r="L780"/>
    </row>
    <row r="781" spans="2:12" ht="12.75">
      <c r="B781"/>
      <c r="H781"/>
      <c r="L781"/>
    </row>
    <row r="782" spans="2:12" ht="12.75">
      <c r="B782"/>
      <c r="H782"/>
      <c r="L782"/>
    </row>
    <row r="783" spans="2:12" ht="12.75">
      <c r="B783"/>
      <c r="H783"/>
      <c r="L783"/>
    </row>
    <row r="784" spans="2:12" ht="12.75">
      <c r="B784"/>
      <c r="H784"/>
      <c r="L784"/>
    </row>
    <row r="785" spans="2:12" ht="12.75">
      <c r="B785"/>
      <c r="H785"/>
      <c r="L785"/>
    </row>
    <row r="786" spans="2:12" ht="12.75">
      <c r="B786"/>
      <c r="H786"/>
      <c r="L786"/>
    </row>
    <row r="787" spans="2:12" ht="12.75">
      <c r="B787"/>
      <c r="H787"/>
      <c r="L787"/>
    </row>
    <row r="788" spans="2:12" ht="12.75">
      <c r="B788"/>
      <c r="H788"/>
      <c r="L788"/>
    </row>
    <row r="789" spans="2:12" ht="12.75">
      <c r="B789"/>
      <c r="H789"/>
      <c r="L789"/>
    </row>
    <row r="790" spans="2:12" ht="12.75">
      <c r="B790"/>
      <c r="H790"/>
      <c r="L790"/>
    </row>
    <row r="791" spans="2:12" ht="12.75">
      <c r="B791"/>
      <c r="H791"/>
      <c r="L791"/>
    </row>
    <row r="792" spans="2:12" ht="12.75">
      <c r="B792"/>
      <c r="H792"/>
      <c r="L792"/>
    </row>
    <row r="793" spans="2:12" ht="12.75">
      <c r="B793"/>
      <c r="H793"/>
      <c r="L793"/>
    </row>
    <row r="794" spans="2:12" ht="12.75">
      <c r="B794"/>
      <c r="H794"/>
      <c r="L794"/>
    </row>
    <row r="795" spans="2:12" ht="12.75">
      <c r="B795"/>
      <c r="H795"/>
      <c r="L795"/>
    </row>
    <row r="796" spans="2:12" ht="12.75">
      <c r="B796"/>
      <c r="H796"/>
      <c r="L796"/>
    </row>
    <row r="797" spans="2:12" ht="12.75">
      <c r="B797"/>
      <c r="H797"/>
      <c r="L797"/>
    </row>
    <row r="798" spans="2:12" ht="12.75">
      <c r="B798"/>
      <c r="H798"/>
      <c r="L798"/>
    </row>
    <row r="799" spans="2:12" ht="12.75">
      <c r="B799"/>
      <c r="H799"/>
      <c r="L799"/>
    </row>
    <row r="800" spans="2:12" ht="12.75">
      <c r="B800"/>
      <c r="H800"/>
      <c r="L800"/>
    </row>
    <row r="801" spans="2:12" ht="12.75">
      <c r="B801"/>
      <c r="H801"/>
      <c r="L801"/>
    </row>
    <row r="802" spans="2:12" ht="12.75">
      <c r="B802"/>
      <c r="H802"/>
      <c r="L802"/>
    </row>
    <row r="803" spans="2:12" ht="12.75">
      <c r="B803"/>
      <c r="H803"/>
      <c r="L803"/>
    </row>
    <row r="804" spans="2:12" ht="12.75">
      <c r="B804"/>
      <c r="H804"/>
      <c r="L804"/>
    </row>
    <row r="805" spans="2:12" ht="12.75">
      <c r="B805"/>
      <c r="H805"/>
      <c r="L805"/>
    </row>
    <row r="806" spans="2:12" ht="12.75">
      <c r="B806"/>
      <c r="H806"/>
      <c r="L806"/>
    </row>
    <row r="807" spans="2:12" ht="12.75">
      <c r="B807"/>
      <c r="H807"/>
      <c r="L807"/>
    </row>
    <row r="808" spans="2:12" ht="12.75">
      <c r="B808"/>
      <c r="H808"/>
      <c r="L808"/>
    </row>
    <row r="809" spans="2:12" ht="12.75">
      <c r="B809"/>
      <c r="H809"/>
      <c r="L809"/>
    </row>
    <row r="810" spans="2:12" ht="12.75">
      <c r="B810"/>
      <c r="H810"/>
      <c r="L810"/>
    </row>
    <row r="811" spans="2:12" ht="12.75">
      <c r="B811"/>
      <c r="H811"/>
      <c r="L811"/>
    </row>
    <row r="812" spans="2:12" ht="12.75">
      <c r="B812"/>
      <c r="H812"/>
      <c r="L812"/>
    </row>
    <row r="813" spans="2:12" ht="12.75">
      <c r="B813"/>
      <c r="H813"/>
      <c r="L813"/>
    </row>
    <row r="814" spans="2:12" ht="12.75">
      <c r="B814"/>
      <c r="H814"/>
      <c r="L814"/>
    </row>
    <row r="815" spans="2:12" ht="12.75">
      <c r="B815"/>
      <c r="H815"/>
      <c r="L815"/>
    </row>
    <row r="816" spans="2:12" ht="12.75">
      <c r="B816"/>
      <c r="H816"/>
      <c r="L816"/>
    </row>
    <row r="817" spans="2:12" ht="12.75">
      <c r="B817"/>
      <c r="H817"/>
      <c r="L817"/>
    </row>
    <row r="818" spans="2:12" ht="12.75">
      <c r="B818"/>
      <c r="H818"/>
      <c r="L818"/>
    </row>
    <row r="819" spans="2:12" ht="12.75">
      <c r="B819"/>
      <c r="H819"/>
      <c r="L819"/>
    </row>
    <row r="820" spans="2:12" ht="12.75">
      <c r="B820"/>
      <c r="H820"/>
      <c r="L820"/>
    </row>
    <row r="821" spans="2:12" ht="12.75">
      <c r="B821"/>
      <c r="H821"/>
      <c r="L821"/>
    </row>
    <row r="822" spans="2:12" ht="12.75">
      <c r="B822"/>
      <c r="H822"/>
      <c r="L822"/>
    </row>
    <row r="823" spans="2:12" ht="12.75">
      <c r="B823"/>
      <c r="H823"/>
      <c r="L823"/>
    </row>
    <row r="824" spans="2:12" ht="12.75">
      <c r="B824"/>
      <c r="H824"/>
      <c r="L824"/>
    </row>
    <row r="825" spans="2:12" ht="12.75">
      <c r="B825"/>
      <c r="H825"/>
      <c r="L825"/>
    </row>
    <row r="826" spans="2:12" ht="12.75">
      <c r="B826"/>
      <c r="H826"/>
      <c r="L826"/>
    </row>
    <row r="827" spans="2:12" ht="12.75">
      <c r="B827"/>
      <c r="H827"/>
      <c r="L827"/>
    </row>
    <row r="828" spans="2:12" ht="12.75">
      <c r="B828"/>
      <c r="H828"/>
      <c r="L828"/>
    </row>
    <row r="829" spans="2:12" ht="12.75">
      <c r="B829"/>
      <c r="H829"/>
      <c r="L829"/>
    </row>
    <row r="830" spans="2:12" ht="12.75">
      <c r="B830"/>
      <c r="H830"/>
      <c r="L830"/>
    </row>
    <row r="831" spans="2:12" ht="12.75">
      <c r="B831"/>
      <c r="H831"/>
      <c r="L831"/>
    </row>
    <row r="832" spans="2:12" ht="12.75">
      <c r="B832"/>
      <c r="H832"/>
      <c r="L832"/>
    </row>
    <row r="833" spans="2:12" ht="12.75">
      <c r="B833"/>
      <c r="H833"/>
      <c r="L833"/>
    </row>
    <row r="834" spans="2:12" ht="12.75">
      <c r="B834"/>
      <c r="H834"/>
      <c r="L834"/>
    </row>
    <row r="835" spans="2:12" ht="12.75">
      <c r="B835"/>
      <c r="H835"/>
      <c r="L835"/>
    </row>
    <row r="836" spans="2:12" ht="12.75">
      <c r="B836"/>
      <c r="H836"/>
      <c r="L836"/>
    </row>
    <row r="837" spans="2:12" ht="12.75">
      <c r="B837"/>
      <c r="H837"/>
      <c r="L837"/>
    </row>
    <row r="838" spans="2:12" ht="12.75">
      <c r="B838"/>
      <c r="H838"/>
      <c r="L838"/>
    </row>
    <row r="839" spans="2:12" ht="12.75">
      <c r="B839"/>
      <c r="H839"/>
      <c r="L839"/>
    </row>
    <row r="840" spans="2:12" ht="12.75">
      <c r="B840"/>
      <c r="H840"/>
      <c r="L840"/>
    </row>
    <row r="841" spans="2:12" ht="12.75">
      <c r="B841"/>
      <c r="H841"/>
      <c r="L841"/>
    </row>
    <row r="842" spans="2:12" ht="12.75">
      <c r="B842"/>
      <c r="H842"/>
      <c r="L842"/>
    </row>
    <row r="843" spans="2:12" ht="12.75">
      <c r="B843"/>
      <c r="H843"/>
      <c r="L843"/>
    </row>
    <row r="844" spans="2:12" ht="12.75">
      <c r="B844"/>
      <c r="H844"/>
      <c r="L844"/>
    </row>
    <row r="845" spans="2:12" ht="12.75">
      <c r="B845"/>
      <c r="H845"/>
      <c r="L845"/>
    </row>
    <row r="846" spans="2:12" ht="12.75">
      <c r="B846"/>
      <c r="H846"/>
      <c r="L846"/>
    </row>
    <row r="847" spans="2:12" ht="12.75">
      <c r="B847"/>
      <c r="H847"/>
      <c r="L847"/>
    </row>
    <row r="848" spans="2:12" ht="12.75">
      <c r="B848"/>
      <c r="H848"/>
      <c r="L848"/>
    </row>
    <row r="849" spans="2:12" ht="12.75">
      <c r="B849"/>
      <c r="H849"/>
      <c r="L849"/>
    </row>
    <row r="850" spans="2:12" ht="12.75">
      <c r="B850"/>
      <c r="H850"/>
      <c r="L850"/>
    </row>
    <row r="851" spans="2:12" ht="12.75">
      <c r="B851"/>
      <c r="H851"/>
      <c r="L851"/>
    </row>
    <row r="852" spans="2:12" ht="12.75">
      <c r="B852"/>
      <c r="H852"/>
      <c r="L852"/>
    </row>
    <row r="853" spans="2:12" ht="12.75">
      <c r="B853"/>
      <c r="H853"/>
      <c r="L853"/>
    </row>
    <row r="854" spans="2:12" ht="12.75">
      <c r="B854"/>
      <c r="H854"/>
      <c r="L854"/>
    </row>
    <row r="855" spans="2:12" ht="12.75">
      <c r="B855"/>
      <c r="H855"/>
      <c r="L855"/>
    </row>
    <row r="856" spans="2:12" ht="12.75">
      <c r="B856"/>
      <c r="H856"/>
      <c r="L856"/>
    </row>
    <row r="857" spans="2:12" ht="12.75">
      <c r="B857"/>
      <c r="H857"/>
      <c r="L857"/>
    </row>
    <row r="858" spans="2:12" ht="12.75">
      <c r="B858"/>
      <c r="H858"/>
      <c r="L858"/>
    </row>
    <row r="859" spans="2:12" ht="12.75">
      <c r="B859"/>
      <c r="H859"/>
      <c r="L859"/>
    </row>
    <row r="860" spans="2:12" ht="12.75">
      <c r="B860"/>
      <c r="H860"/>
      <c r="L860"/>
    </row>
    <row r="861" spans="2:12" ht="12.75">
      <c r="B861"/>
      <c r="H861"/>
      <c r="L861"/>
    </row>
    <row r="862" spans="2:12" ht="12.75">
      <c r="B862"/>
      <c r="H862"/>
      <c r="L862"/>
    </row>
    <row r="863" spans="2:12" ht="12.75">
      <c r="B863"/>
      <c r="H863"/>
      <c r="L863"/>
    </row>
    <row r="864" spans="2:12" ht="12.75">
      <c r="B864"/>
      <c r="H864"/>
      <c r="L864"/>
    </row>
    <row r="865" spans="2:12" ht="12.75">
      <c r="B865"/>
      <c r="H865"/>
      <c r="L865"/>
    </row>
    <row r="866" spans="2:12" ht="12.75">
      <c r="B866"/>
      <c r="H866"/>
      <c r="L866"/>
    </row>
    <row r="867" spans="2:12" ht="12.75">
      <c r="B867"/>
      <c r="H867"/>
      <c r="L867"/>
    </row>
    <row r="868" spans="2:12" ht="12.75">
      <c r="B868"/>
      <c r="H868"/>
      <c r="L868"/>
    </row>
    <row r="869" spans="2:12" ht="12.75">
      <c r="B869"/>
      <c r="H869"/>
      <c r="L869"/>
    </row>
    <row r="870" spans="2:12" ht="12.75">
      <c r="B870"/>
      <c r="H870"/>
      <c r="L870"/>
    </row>
    <row r="871" spans="2:12" ht="12.75">
      <c r="B871"/>
      <c r="H871"/>
      <c r="L871"/>
    </row>
    <row r="872" spans="2:12" ht="12.75">
      <c r="B872"/>
      <c r="H872"/>
      <c r="L872"/>
    </row>
    <row r="873" spans="2:12" ht="12.75">
      <c r="B873"/>
      <c r="H873"/>
      <c r="L873"/>
    </row>
    <row r="874" spans="2:12" ht="12.75">
      <c r="B874"/>
      <c r="H874"/>
      <c r="L874"/>
    </row>
    <row r="875" spans="2:12" ht="12.75">
      <c r="B875"/>
      <c r="H875"/>
      <c r="L875"/>
    </row>
    <row r="876" spans="2:12" ht="12.75">
      <c r="B876"/>
      <c r="H876"/>
      <c r="L876"/>
    </row>
    <row r="877" spans="2:12" ht="12.75">
      <c r="B877"/>
      <c r="H877"/>
      <c r="L877"/>
    </row>
    <row r="878" spans="2:12" ht="12.75">
      <c r="B878"/>
      <c r="H878"/>
      <c r="L878"/>
    </row>
    <row r="879" spans="2:12" ht="12.75">
      <c r="B879"/>
      <c r="H879"/>
      <c r="L879"/>
    </row>
    <row r="880" spans="2:12" ht="12.75">
      <c r="B880"/>
      <c r="H880"/>
      <c r="L880"/>
    </row>
    <row r="881" spans="2:12" ht="12.75">
      <c r="B881"/>
      <c r="H881"/>
      <c r="L881"/>
    </row>
    <row r="882" spans="2:12" ht="12.75">
      <c r="B882"/>
      <c r="H882"/>
      <c r="L882"/>
    </row>
    <row r="883" spans="2:12" ht="12.75">
      <c r="B883"/>
      <c r="H883"/>
      <c r="L883"/>
    </row>
    <row r="884" spans="2:12" ht="12.75">
      <c r="B884"/>
      <c r="H884"/>
      <c r="L884"/>
    </row>
    <row r="885" spans="2:12" ht="12.75">
      <c r="B885"/>
      <c r="H885"/>
      <c r="L885"/>
    </row>
    <row r="886" spans="2:12" ht="12.75">
      <c r="B886"/>
      <c r="H886"/>
      <c r="L886"/>
    </row>
    <row r="887" spans="2:12" ht="12.75">
      <c r="B887"/>
      <c r="H887"/>
      <c r="L887"/>
    </row>
    <row r="888" spans="2:12" ht="12.75">
      <c r="B888"/>
      <c r="H888"/>
      <c r="L888"/>
    </row>
    <row r="889" spans="2:12" ht="12.75">
      <c r="B889"/>
      <c r="H889"/>
      <c r="L889"/>
    </row>
    <row r="890" spans="2:12" ht="12.75">
      <c r="B890"/>
      <c r="H890"/>
      <c r="L890"/>
    </row>
    <row r="891" spans="2:12" ht="12.75">
      <c r="B891"/>
      <c r="H891"/>
      <c r="L891"/>
    </row>
    <row r="892" spans="2:12" ht="12.75">
      <c r="B892"/>
      <c r="H892"/>
      <c r="L892"/>
    </row>
    <row r="893" spans="2:12" ht="12.75">
      <c r="B893"/>
      <c r="H893"/>
      <c r="L893"/>
    </row>
    <row r="894" spans="2:12" ht="12.75">
      <c r="B894"/>
      <c r="H894"/>
      <c r="L894"/>
    </row>
    <row r="895" spans="2:12" ht="12.75">
      <c r="B895"/>
      <c r="H895"/>
      <c r="L895"/>
    </row>
    <row r="896" spans="2:12" ht="12.75">
      <c r="B896"/>
      <c r="H896"/>
      <c r="L896"/>
    </row>
    <row r="897" spans="2:12" ht="12.75">
      <c r="B897"/>
      <c r="H897"/>
      <c r="L897"/>
    </row>
    <row r="898" spans="2:12" ht="12.75">
      <c r="B898"/>
      <c r="H898"/>
      <c r="L898"/>
    </row>
    <row r="899" spans="2:12" ht="12.75">
      <c r="B899"/>
      <c r="H899"/>
      <c r="L899"/>
    </row>
    <row r="900" spans="2:12" ht="12.75">
      <c r="B900"/>
      <c r="H900"/>
      <c r="L900"/>
    </row>
    <row r="901" spans="2:12" ht="12.75">
      <c r="B901"/>
      <c r="H901"/>
      <c r="L901"/>
    </row>
    <row r="902" spans="2:12" ht="12.75">
      <c r="B902"/>
      <c r="H902"/>
      <c r="L902"/>
    </row>
    <row r="903" spans="2:12" ht="12.75">
      <c r="B903"/>
      <c r="H903"/>
      <c r="L903"/>
    </row>
    <row r="904" spans="2:12" ht="12.75">
      <c r="B904"/>
      <c r="H904"/>
      <c r="L904"/>
    </row>
    <row r="905" spans="2:12" ht="12.75">
      <c r="B905"/>
      <c r="H905"/>
      <c r="L905"/>
    </row>
    <row r="906" spans="2:12" ht="12.75">
      <c r="B906"/>
      <c r="H906"/>
      <c r="L906"/>
    </row>
    <row r="907" spans="2:12" ht="12.75">
      <c r="B907"/>
      <c r="H907"/>
      <c r="L907"/>
    </row>
    <row r="908" spans="2:12" ht="12.75">
      <c r="B908"/>
      <c r="H908"/>
      <c r="L908"/>
    </row>
    <row r="909" spans="2:12" ht="12.75">
      <c r="B909"/>
      <c r="H909"/>
      <c r="L909"/>
    </row>
    <row r="910" spans="2:12" ht="12.75">
      <c r="B910"/>
      <c r="H910"/>
      <c r="L910"/>
    </row>
    <row r="911" spans="2:12" ht="12.75">
      <c r="B911"/>
      <c r="H911"/>
      <c r="L911"/>
    </row>
    <row r="912" spans="2:12" ht="12.75">
      <c r="B912"/>
      <c r="H912"/>
      <c r="L912"/>
    </row>
    <row r="913" spans="2:12" ht="12.75">
      <c r="B913"/>
      <c r="H913"/>
      <c r="L913"/>
    </row>
    <row r="914" spans="2:12" ht="12.75">
      <c r="B914"/>
      <c r="H914"/>
      <c r="L914"/>
    </row>
    <row r="915" spans="2:12" ht="12.75">
      <c r="B915"/>
      <c r="H915"/>
      <c r="L915"/>
    </row>
    <row r="916" spans="2:12" ht="12.75">
      <c r="B916"/>
      <c r="H916"/>
      <c r="L916"/>
    </row>
    <row r="917" spans="2:12" ht="12.75">
      <c r="B917"/>
      <c r="H917"/>
      <c r="L917"/>
    </row>
    <row r="918" spans="2:12" ht="12.75">
      <c r="B918"/>
      <c r="H918"/>
      <c r="L918"/>
    </row>
    <row r="919" spans="2:12" ht="12.75">
      <c r="B919"/>
      <c r="H919"/>
      <c r="L919"/>
    </row>
    <row r="920" spans="2:12" ht="12.75">
      <c r="B920"/>
      <c r="H920"/>
      <c r="L920"/>
    </row>
    <row r="921" spans="2:12" ht="12.75">
      <c r="B921"/>
      <c r="H921"/>
      <c r="L921"/>
    </row>
    <row r="922" spans="2:12" ht="12.75">
      <c r="B922"/>
      <c r="H922"/>
      <c r="L922"/>
    </row>
    <row r="923" spans="2:12" ht="12.75">
      <c r="B923"/>
      <c r="H923"/>
      <c r="L923"/>
    </row>
    <row r="924" spans="2:12" ht="12.75">
      <c r="B924"/>
      <c r="H924"/>
      <c r="L924"/>
    </row>
    <row r="925" spans="2:12" ht="12.75">
      <c r="B925"/>
      <c r="H925"/>
      <c r="L925"/>
    </row>
    <row r="926" spans="2:12" ht="12.75">
      <c r="B926"/>
      <c r="H926"/>
      <c r="L926"/>
    </row>
    <row r="927" spans="2:12" ht="12.75">
      <c r="B927"/>
      <c r="H927"/>
      <c r="L927"/>
    </row>
    <row r="928" spans="2:12" ht="12.75">
      <c r="B928"/>
      <c r="H928"/>
      <c r="L928"/>
    </row>
    <row r="929" spans="2:12" ht="12.75">
      <c r="B929"/>
      <c r="H929"/>
      <c r="L929"/>
    </row>
    <row r="930" spans="2:12" ht="12.75">
      <c r="B930"/>
      <c r="H930"/>
      <c r="L930"/>
    </row>
    <row r="931" spans="2:12" ht="12.75">
      <c r="B931"/>
      <c r="H931"/>
      <c r="L931"/>
    </row>
    <row r="932" spans="2:12" ht="12.75">
      <c r="B932"/>
      <c r="H932"/>
      <c r="L932"/>
    </row>
    <row r="933" spans="2:12" ht="12.75">
      <c r="B933"/>
      <c r="H933"/>
      <c r="L933"/>
    </row>
    <row r="934" spans="2:12" ht="12.75">
      <c r="B934"/>
      <c r="H934"/>
      <c r="L934"/>
    </row>
    <row r="935" spans="2:12" ht="12.75">
      <c r="B935"/>
      <c r="H935"/>
      <c r="L935"/>
    </row>
    <row r="936" spans="2:12" ht="12.75">
      <c r="B936"/>
      <c r="H936"/>
      <c r="L936"/>
    </row>
    <row r="937" spans="2:12" ht="12.75">
      <c r="B937"/>
      <c r="H937"/>
      <c r="L937"/>
    </row>
    <row r="938" spans="2:12" ht="12.75">
      <c r="B938"/>
      <c r="H938"/>
      <c r="L938"/>
    </row>
    <row r="939" spans="2:12" ht="12.75">
      <c r="B939"/>
      <c r="H939"/>
      <c r="L939"/>
    </row>
    <row r="940" spans="2:12" ht="12.75">
      <c r="B940"/>
      <c r="H940"/>
      <c r="L940"/>
    </row>
    <row r="941" spans="2:12" ht="12.75">
      <c r="B941"/>
      <c r="H941"/>
      <c r="L941"/>
    </row>
    <row r="942" spans="2:12" ht="12.75">
      <c r="B942"/>
      <c r="H942"/>
      <c r="L942"/>
    </row>
    <row r="943" spans="2:12" ht="12.75">
      <c r="B943"/>
      <c r="H943"/>
      <c r="L943"/>
    </row>
    <row r="944" spans="2:12" ht="12.75">
      <c r="B944"/>
      <c r="H944"/>
      <c r="L944"/>
    </row>
    <row r="945" spans="2:12" ht="12.75">
      <c r="B945"/>
      <c r="H945"/>
      <c r="L945"/>
    </row>
    <row r="946" spans="2:12" ht="12.75">
      <c r="B946"/>
      <c r="H946"/>
      <c r="L946"/>
    </row>
    <row r="947" spans="2:12" ht="12.75">
      <c r="B947"/>
      <c r="H947"/>
      <c r="L947"/>
    </row>
    <row r="948" spans="2:12" ht="12.75">
      <c r="B948"/>
      <c r="H948"/>
      <c r="L948"/>
    </row>
    <row r="949" spans="2:12" ht="12.75">
      <c r="B949"/>
      <c r="H949"/>
      <c r="L949"/>
    </row>
    <row r="950" spans="2:12" ht="12.75">
      <c r="B950"/>
      <c r="H950"/>
      <c r="L950"/>
    </row>
    <row r="951" spans="2:12" ht="12.75">
      <c r="B951"/>
      <c r="H951"/>
      <c r="L951"/>
    </row>
    <row r="952" spans="2:12" ht="12.75">
      <c r="B952"/>
      <c r="H952"/>
      <c r="L952"/>
    </row>
    <row r="953" spans="2:12" ht="12.75">
      <c r="B953"/>
      <c r="H953"/>
      <c r="L953"/>
    </row>
    <row r="954" spans="2:12" ht="12.75">
      <c r="B954"/>
      <c r="H954"/>
      <c r="L954"/>
    </row>
    <row r="955" spans="2:12" ht="12.75">
      <c r="B955"/>
      <c r="H955"/>
      <c r="L955"/>
    </row>
    <row r="956" spans="2:12" ht="12.75">
      <c r="B956"/>
      <c r="H956"/>
      <c r="L956"/>
    </row>
    <row r="957" spans="2:12" ht="12.75">
      <c r="B957"/>
      <c r="H957"/>
      <c r="L957"/>
    </row>
    <row r="958" spans="2:12" ht="12.75">
      <c r="B958"/>
      <c r="H958"/>
      <c r="L958"/>
    </row>
    <row r="959" spans="2:12" ht="12.75">
      <c r="B959"/>
      <c r="H959"/>
      <c r="L959"/>
    </row>
    <row r="960" spans="2:12" ht="12.75">
      <c r="B960"/>
      <c r="H960"/>
      <c r="L960"/>
    </row>
    <row r="961" spans="2:12" ht="12.75">
      <c r="B961"/>
      <c r="H961"/>
      <c r="L961"/>
    </row>
    <row r="962" spans="2:12" ht="12.75">
      <c r="B962"/>
      <c r="H962"/>
      <c r="L962"/>
    </row>
    <row r="963" spans="2:12" ht="12.75">
      <c r="B963"/>
      <c r="H963"/>
      <c r="L963"/>
    </row>
    <row r="964" spans="2:12" ht="12.75">
      <c r="B964"/>
      <c r="H964"/>
      <c r="L964"/>
    </row>
    <row r="965" spans="2:12" ht="12.75">
      <c r="B965"/>
      <c r="H965"/>
      <c r="L965"/>
    </row>
    <row r="966" spans="2:12" ht="12.75">
      <c r="B966"/>
      <c r="H966"/>
      <c r="L966"/>
    </row>
    <row r="967" spans="2:12" ht="12.75">
      <c r="B967"/>
      <c r="H967"/>
      <c r="L967"/>
    </row>
    <row r="968" spans="2:12" ht="12.75">
      <c r="B968"/>
      <c r="H968"/>
      <c r="L968"/>
    </row>
    <row r="969" spans="2:12" ht="12.75">
      <c r="B969"/>
      <c r="H969"/>
      <c r="L969"/>
    </row>
    <row r="970" spans="2:12" ht="12.75">
      <c r="B970"/>
      <c r="H970"/>
      <c r="L970"/>
    </row>
    <row r="971" spans="2:12" ht="12.75">
      <c r="B971"/>
      <c r="H971"/>
      <c r="L971"/>
    </row>
    <row r="972" spans="2:12" ht="12.75">
      <c r="B972"/>
      <c r="H972"/>
      <c r="L972"/>
    </row>
    <row r="973" spans="2:12" ht="12.75">
      <c r="B973"/>
      <c r="H973"/>
      <c r="L973"/>
    </row>
    <row r="974" spans="2:12" ht="12.75">
      <c r="B974"/>
      <c r="H974"/>
      <c r="L974"/>
    </row>
    <row r="975" spans="2:12" ht="12.75">
      <c r="B975"/>
      <c r="H975"/>
      <c r="L975"/>
    </row>
    <row r="976" spans="2:12" ht="12.75">
      <c r="B976"/>
      <c r="H976"/>
      <c r="L976"/>
    </row>
    <row r="977" spans="2:12" ht="12.75">
      <c r="B977"/>
      <c r="H977"/>
      <c r="L977"/>
    </row>
    <row r="978" spans="2:12" ht="12.75">
      <c r="B978"/>
      <c r="H978"/>
      <c r="L978"/>
    </row>
    <row r="979" spans="2:12" ht="12.75">
      <c r="B979"/>
      <c r="H979"/>
      <c r="L979"/>
    </row>
    <row r="980" spans="2:12" ht="12.75">
      <c r="B980"/>
      <c r="H980"/>
      <c r="L980"/>
    </row>
    <row r="981" spans="2:12" ht="12.75">
      <c r="B981"/>
      <c r="H981"/>
      <c r="L981"/>
    </row>
    <row r="982" spans="2:12" ht="12.75">
      <c r="B982"/>
      <c r="H982"/>
      <c r="L982"/>
    </row>
    <row r="983" spans="2:12" ht="12.75">
      <c r="B983"/>
      <c r="H983"/>
      <c r="L983"/>
    </row>
    <row r="984" spans="2:12" ht="12.75">
      <c r="B984"/>
      <c r="H984"/>
      <c r="L984"/>
    </row>
    <row r="985" spans="2:12" ht="12.75">
      <c r="B985"/>
      <c r="H985"/>
      <c r="L985"/>
    </row>
    <row r="986" spans="2:12" ht="12.75">
      <c r="B986"/>
      <c r="H986"/>
      <c r="L986"/>
    </row>
    <row r="987" spans="2:12" ht="12.75">
      <c r="B987"/>
      <c r="H987"/>
      <c r="L987"/>
    </row>
    <row r="988" spans="2:12" ht="12.75">
      <c r="B988"/>
      <c r="H988"/>
      <c r="L988"/>
    </row>
    <row r="989" spans="2:12" ht="12.75">
      <c r="B989"/>
      <c r="H989"/>
      <c r="L989"/>
    </row>
    <row r="990" spans="2:12" ht="12.75">
      <c r="B990"/>
      <c r="H990"/>
      <c r="L990"/>
    </row>
    <row r="991" spans="2:12" ht="12.75">
      <c r="B991"/>
      <c r="H991"/>
      <c r="L991"/>
    </row>
    <row r="992" spans="2:12" ht="12.75">
      <c r="B992"/>
      <c r="H992"/>
      <c r="L992"/>
    </row>
    <row r="993" spans="2:12" ht="12.75">
      <c r="B993"/>
      <c r="H993"/>
      <c r="L993"/>
    </row>
    <row r="994" spans="2:12" ht="12.75">
      <c r="B994"/>
      <c r="H994"/>
      <c r="L994"/>
    </row>
    <row r="995" spans="2:12" ht="12.75">
      <c r="B995"/>
      <c r="H995"/>
      <c r="L995"/>
    </row>
    <row r="996" spans="2:12" ht="12.75">
      <c r="B996"/>
      <c r="H996"/>
      <c r="L996"/>
    </row>
    <row r="997" spans="2:12" ht="12.75">
      <c r="B997"/>
      <c r="H997"/>
      <c r="L997"/>
    </row>
    <row r="998" spans="2:12" ht="12.75">
      <c r="B998"/>
      <c r="H998"/>
      <c r="L998"/>
    </row>
    <row r="999" spans="2:12" ht="12.75">
      <c r="B999"/>
      <c r="H999"/>
      <c r="L999"/>
    </row>
    <row r="1000" spans="2:12" ht="12.75">
      <c r="B1000"/>
      <c r="H1000"/>
      <c r="L1000"/>
    </row>
    <row r="1001" spans="2:12" ht="12.75">
      <c r="B1001"/>
      <c r="H1001"/>
      <c r="L1001"/>
    </row>
    <row r="1002" spans="2:12" ht="12.75">
      <c r="B1002"/>
      <c r="H1002"/>
      <c r="L1002"/>
    </row>
    <row r="1003" spans="2:12" ht="12.75">
      <c r="B1003"/>
      <c r="H1003"/>
      <c r="L1003"/>
    </row>
    <row r="1004" spans="2:12" ht="12.75">
      <c r="B1004"/>
      <c r="H1004"/>
      <c r="L1004"/>
    </row>
    <row r="1005" spans="2:12" ht="12.75">
      <c r="B1005"/>
      <c r="H1005"/>
      <c r="L1005"/>
    </row>
    <row r="1006" spans="2:12" ht="12.75">
      <c r="B1006"/>
      <c r="H1006"/>
      <c r="L1006"/>
    </row>
    <row r="1007" spans="2:12" ht="12.75">
      <c r="B1007"/>
      <c r="H1007"/>
      <c r="L1007"/>
    </row>
    <row r="1008" spans="2:12" ht="12.75">
      <c r="B1008"/>
      <c r="H1008"/>
      <c r="L1008"/>
    </row>
    <row r="1009" spans="2:12" ht="12.75">
      <c r="B1009"/>
      <c r="H1009"/>
      <c r="L1009"/>
    </row>
    <row r="1010" spans="2:12" ht="12.75">
      <c r="B1010"/>
      <c r="H1010"/>
      <c r="L1010"/>
    </row>
    <row r="1011" spans="2:12" ht="12.75">
      <c r="B1011"/>
      <c r="H1011"/>
      <c r="L1011"/>
    </row>
    <row r="1012" spans="2:12" ht="12.75">
      <c r="B1012"/>
      <c r="H1012"/>
      <c r="L1012"/>
    </row>
    <row r="1013" spans="2:12" ht="12.75">
      <c r="B1013"/>
      <c r="H1013"/>
      <c r="L1013"/>
    </row>
    <row r="1014" spans="2:12" ht="12.75">
      <c r="B1014"/>
      <c r="H1014"/>
      <c r="L1014"/>
    </row>
    <row r="1015" spans="2:12" ht="12.75">
      <c r="B1015"/>
      <c r="H1015"/>
      <c r="L1015"/>
    </row>
    <row r="1016" spans="2:12" ht="12.75">
      <c r="B1016"/>
      <c r="H1016"/>
      <c r="L1016"/>
    </row>
    <row r="1017" spans="2:12" ht="12.75">
      <c r="B1017"/>
      <c r="H1017"/>
      <c r="L1017"/>
    </row>
    <row r="1018" spans="2:12" ht="12.75">
      <c r="B1018"/>
      <c r="H1018"/>
      <c r="L1018"/>
    </row>
    <row r="1019" spans="2:12" ht="12.75">
      <c r="B1019"/>
      <c r="H1019"/>
      <c r="L1019"/>
    </row>
    <row r="1020" spans="2:12" ht="12.75">
      <c r="B1020"/>
      <c r="H1020"/>
      <c r="L1020"/>
    </row>
    <row r="1021" spans="2:12" ht="12.75">
      <c r="B1021"/>
      <c r="H1021"/>
      <c r="L1021"/>
    </row>
    <row r="1022" spans="2:12" ht="12.75">
      <c r="B1022"/>
      <c r="H1022"/>
      <c r="L1022"/>
    </row>
    <row r="1023" spans="2:12" ht="12.75">
      <c r="B1023"/>
      <c r="H1023"/>
      <c r="L1023"/>
    </row>
    <row r="1024" spans="2:12" ht="12.75">
      <c r="B1024"/>
      <c r="H1024"/>
      <c r="L1024"/>
    </row>
    <row r="1025" spans="2:12" ht="12.75">
      <c r="B1025"/>
      <c r="H1025"/>
      <c r="L1025"/>
    </row>
    <row r="1026" spans="2:12" ht="12.75">
      <c r="B1026"/>
      <c r="H1026"/>
      <c r="L1026"/>
    </row>
    <row r="1027" spans="2:12" ht="12.75">
      <c r="B1027"/>
      <c r="H1027"/>
      <c r="L1027"/>
    </row>
    <row r="1028" spans="2:12" ht="12.75">
      <c r="B1028"/>
      <c r="H1028"/>
      <c r="L1028"/>
    </row>
    <row r="1029" spans="2:12" ht="12.75">
      <c r="B1029"/>
      <c r="H1029"/>
      <c r="L1029"/>
    </row>
    <row r="1030" spans="2:12" ht="12.75">
      <c r="B1030"/>
      <c r="H1030"/>
      <c r="L1030"/>
    </row>
    <row r="1031" spans="2:12" ht="12.75">
      <c r="B1031"/>
      <c r="H1031"/>
      <c r="L1031"/>
    </row>
    <row r="1032" spans="2:12" ht="12.75">
      <c r="B1032"/>
      <c r="H1032"/>
      <c r="L1032"/>
    </row>
    <row r="1033" spans="2:12" ht="12.75">
      <c r="B1033"/>
      <c r="H1033"/>
      <c r="L1033"/>
    </row>
    <row r="1034" spans="2:12" ht="12.75">
      <c r="B1034"/>
      <c r="H1034"/>
      <c r="L1034"/>
    </row>
    <row r="1035" spans="2:12" ht="12.75">
      <c r="B1035"/>
      <c r="H1035"/>
      <c r="L1035"/>
    </row>
    <row r="1036" spans="2:12" ht="12.75">
      <c r="B1036"/>
      <c r="H1036"/>
      <c r="L1036"/>
    </row>
    <row r="1037" spans="2:12" ht="12.75">
      <c r="B1037"/>
      <c r="H1037"/>
      <c r="L1037"/>
    </row>
    <row r="1038" spans="2:12" ht="12.75">
      <c r="B1038"/>
      <c r="H1038"/>
      <c r="L1038"/>
    </row>
    <row r="1039" spans="2:12" ht="12.75">
      <c r="B1039"/>
      <c r="H1039"/>
      <c r="L1039"/>
    </row>
    <row r="1040" spans="2:12" ht="12.75">
      <c r="B1040"/>
      <c r="H1040"/>
      <c r="L1040"/>
    </row>
    <row r="1041" spans="2:12" ht="12.75">
      <c r="B1041"/>
      <c r="H1041"/>
      <c r="L1041"/>
    </row>
    <row r="1042" spans="2:12" ht="12.75">
      <c r="B1042"/>
      <c r="H1042"/>
      <c r="L1042"/>
    </row>
    <row r="1043" spans="2:12" ht="12.75">
      <c r="B1043"/>
      <c r="H1043"/>
      <c r="L1043"/>
    </row>
    <row r="1044" spans="2:12" ht="12.75">
      <c r="B1044"/>
      <c r="H1044"/>
      <c r="L1044"/>
    </row>
    <row r="1045" spans="2:12" ht="12.75">
      <c r="B1045"/>
      <c r="H1045"/>
      <c r="L1045"/>
    </row>
    <row r="1046" spans="2:12" ht="12.75">
      <c r="B1046"/>
      <c r="H1046"/>
      <c r="L1046"/>
    </row>
    <row r="1047" spans="2:12" ht="12.75">
      <c r="B1047"/>
      <c r="H1047"/>
      <c r="L1047"/>
    </row>
    <row r="1048" spans="2:12" ht="12.75">
      <c r="B1048"/>
      <c r="H1048"/>
      <c r="L1048"/>
    </row>
    <row r="1049" spans="2:12" ht="12.75">
      <c r="B1049"/>
      <c r="H1049"/>
      <c r="L1049"/>
    </row>
    <row r="1050" spans="2:12" ht="12.75">
      <c r="B1050"/>
      <c r="H1050"/>
      <c r="L1050"/>
    </row>
    <row r="1051" spans="2:12" ht="12.75">
      <c r="B1051"/>
      <c r="H1051"/>
      <c r="L1051"/>
    </row>
    <row r="1052" spans="2:12" ht="12.75">
      <c r="B1052"/>
      <c r="H1052"/>
      <c r="L1052"/>
    </row>
    <row r="1053" spans="2:12" ht="12.75">
      <c r="B1053"/>
      <c r="H1053"/>
      <c r="L1053"/>
    </row>
    <row r="1054" spans="2:12" ht="12.75">
      <c r="B1054"/>
      <c r="H1054"/>
      <c r="L1054"/>
    </row>
    <row r="1055" spans="2:12" ht="12.75">
      <c r="B1055"/>
      <c r="H1055"/>
      <c r="L1055"/>
    </row>
    <row r="1056" spans="2:12" ht="12.75">
      <c r="B1056"/>
      <c r="H1056"/>
      <c r="L1056"/>
    </row>
    <row r="1057" spans="2:12" ht="12.75">
      <c r="B1057"/>
      <c r="H1057"/>
      <c r="L1057"/>
    </row>
    <row r="1058" spans="2:12" ht="12.75">
      <c r="B1058"/>
      <c r="H1058"/>
      <c r="L1058"/>
    </row>
    <row r="1059" spans="2:12" ht="12.75">
      <c r="B1059"/>
      <c r="H1059"/>
      <c r="L1059"/>
    </row>
    <row r="1060" spans="2:12" ht="12.75">
      <c r="B1060"/>
      <c r="H1060"/>
      <c r="L1060"/>
    </row>
    <row r="1061" spans="2:12" ht="12.75">
      <c r="B1061"/>
      <c r="H1061"/>
      <c r="L1061"/>
    </row>
    <row r="1062" spans="2:12" ht="12.75">
      <c r="B1062"/>
      <c r="H1062"/>
      <c r="L1062"/>
    </row>
    <row r="1063" spans="2:12" ht="12.75">
      <c r="B1063"/>
      <c r="H1063"/>
      <c r="L1063"/>
    </row>
    <row r="1064" spans="2:12" ht="12.75">
      <c r="B1064"/>
      <c r="H1064"/>
      <c r="L1064"/>
    </row>
    <row r="1065" spans="2:12" ht="12.75">
      <c r="B1065"/>
      <c r="H1065"/>
      <c r="L1065"/>
    </row>
    <row r="1066" spans="2:12" ht="12.75">
      <c r="B1066"/>
      <c r="H1066"/>
      <c r="L1066"/>
    </row>
    <row r="1067" spans="2:12" ht="12.75">
      <c r="B1067"/>
      <c r="H1067"/>
      <c r="L1067"/>
    </row>
    <row r="1068" spans="2:12" ht="12.75">
      <c r="B1068"/>
      <c r="H1068"/>
      <c r="L1068"/>
    </row>
    <row r="1069" spans="2:12" ht="12.75">
      <c r="B1069"/>
      <c r="H1069"/>
      <c r="L1069"/>
    </row>
    <row r="1070" spans="2:12" ht="12.75">
      <c r="B1070"/>
      <c r="H1070"/>
      <c r="L1070"/>
    </row>
    <row r="1071" spans="2:12" ht="12.75">
      <c r="B1071"/>
      <c r="H1071"/>
      <c r="L1071"/>
    </row>
    <row r="1072" spans="2:12" ht="12.75">
      <c r="B1072"/>
      <c r="H1072"/>
      <c r="L1072"/>
    </row>
    <row r="1073" spans="2:12" ht="12.75">
      <c r="B1073"/>
      <c r="H1073"/>
      <c r="L1073"/>
    </row>
    <row r="1074" spans="2:12" ht="12.75">
      <c r="B1074"/>
      <c r="H1074"/>
      <c r="L1074"/>
    </row>
    <row r="1075" spans="2:12" ht="12.75">
      <c r="B1075"/>
      <c r="H1075"/>
      <c r="L1075"/>
    </row>
    <row r="1076" spans="2:12" ht="12.75">
      <c r="B1076"/>
      <c r="H1076"/>
      <c r="L1076"/>
    </row>
    <row r="1077" spans="2:12" ht="12.75">
      <c r="B1077"/>
      <c r="H1077"/>
      <c r="L1077"/>
    </row>
    <row r="1078" spans="2:12" ht="12.75">
      <c r="B1078"/>
      <c r="H1078"/>
      <c r="L1078"/>
    </row>
    <row r="1079" spans="2:12" ht="12.75">
      <c r="B1079"/>
      <c r="H1079"/>
      <c r="L1079"/>
    </row>
    <row r="1080" spans="2:12" ht="12.75">
      <c r="B1080"/>
      <c r="H1080"/>
      <c r="L1080"/>
    </row>
    <row r="1081" spans="2:12" ht="12.75">
      <c r="B1081"/>
      <c r="H1081"/>
      <c r="L1081"/>
    </row>
    <row r="1082" spans="2:12" ht="12.75">
      <c r="B1082"/>
      <c r="H1082"/>
      <c r="L1082"/>
    </row>
    <row r="1083" spans="2:12" ht="12.75">
      <c r="B1083"/>
      <c r="H1083"/>
      <c r="L1083"/>
    </row>
    <row r="1084" spans="2:12" ht="12.75">
      <c r="B1084"/>
      <c r="H1084"/>
      <c r="L1084"/>
    </row>
    <row r="1085" spans="2:12" ht="12.75">
      <c r="B1085"/>
      <c r="H1085"/>
      <c r="L1085"/>
    </row>
    <row r="1086" spans="2:12" ht="12.75">
      <c r="B1086"/>
      <c r="H1086"/>
      <c r="L1086"/>
    </row>
    <row r="1087" spans="2:12" ht="12.75">
      <c r="B1087"/>
      <c r="H1087"/>
      <c r="L1087"/>
    </row>
    <row r="1088" spans="2:12" ht="12.75">
      <c r="B1088"/>
      <c r="H1088"/>
      <c r="L1088"/>
    </row>
    <row r="1089" spans="2:12" ht="12.75">
      <c r="B1089"/>
      <c r="H1089"/>
      <c r="L1089"/>
    </row>
    <row r="1090" spans="2:12" ht="12.75">
      <c r="B1090"/>
      <c r="H1090"/>
      <c r="L1090"/>
    </row>
    <row r="1091" spans="2:12" ht="12.75">
      <c r="B1091"/>
      <c r="H1091"/>
      <c r="L1091"/>
    </row>
    <row r="1092" spans="2:12" ht="12.75">
      <c r="B1092"/>
      <c r="H1092"/>
      <c r="L1092"/>
    </row>
    <row r="1093" spans="2:12" ht="12.75">
      <c r="B1093"/>
      <c r="H1093"/>
      <c r="L1093"/>
    </row>
    <row r="1094" spans="2:12" ht="12.75">
      <c r="B1094"/>
      <c r="H1094"/>
      <c r="L1094"/>
    </row>
    <row r="1095" spans="2:12" ht="12.75">
      <c r="B1095"/>
      <c r="H1095"/>
      <c r="L1095"/>
    </row>
    <row r="1096" spans="2:12" ht="12.75">
      <c r="B1096"/>
      <c r="H1096"/>
      <c r="L1096"/>
    </row>
    <row r="1097" spans="2:12" ht="12.75">
      <c r="B1097"/>
      <c r="H1097"/>
      <c r="L1097"/>
    </row>
    <row r="1098" spans="2:12" ht="12.75">
      <c r="B1098"/>
      <c r="H1098"/>
      <c r="L1098"/>
    </row>
    <row r="1099" spans="2:12" ht="12.75">
      <c r="B1099"/>
      <c r="H1099"/>
      <c r="L1099"/>
    </row>
    <row r="1100" spans="2:12" ht="12.75">
      <c r="B1100"/>
      <c r="H1100"/>
      <c r="L1100"/>
    </row>
    <row r="1101" spans="2:12" ht="12.75">
      <c r="B1101"/>
      <c r="H1101"/>
      <c r="L1101"/>
    </row>
    <row r="1102" spans="2:12" ht="12.75">
      <c r="B1102"/>
      <c r="H1102"/>
      <c r="L1102"/>
    </row>
    <row r="1103" spans="2:12" ht="12.75">
      <c r="B1103"/>
      <c r="H1103"/>
      <c r="L1103"/>
    </row>
    <row r="1104" spans="2:12" ht="12.75">
      <c r="B1104"/>
      <c r="H1104"/>
      <c r="L1104"/>
    </row>
    <row r="1105" spans="2:12" ht="12.75">
      <c r="B1105"/>
      <c r="H1105"/>
      <c r="L1105"/>
    </row>
    <row r="1106" spans="2:12" ht="12.75">
      <c r="B1106"/>
      <c r="H1106"/>
      <c r="L1106"/>
    </row>
    <row r="1107" spans="2:12" ht="12.75">
      <c r="B1107"/>
      <c r="H1107"/>
      <c r="L1107"/>
    </row>
    <row r="1108" spans="2:12" ht="12.75">
      <c r="B1108"/>
      <c r="H1108"/>
      <c r="L1108"/>
    </row>
    <row r="1109" spans="2:12" ht="12.75">
      <c r="B1109"/>
      <c r="H1109"/>
      <c r="L1109"/>
    </row>
    <row r="1110" spans="2:12" ht="12.75">
      <c r="B1110"/>
      <c r="H1110"/>
      <c r="L1110"/>
    </row>
    <row r="1111" spans="2:12" ht="12.75">
      <c r="B1111"/>
      <c r="H1111"/>
      <c r="L1111"/>
    </row>
    <row r="1112" spans="2:12" ht="12.75">
      <c r="B1112"/>
      <c r="H1112"/>
      <c r="L1112"/>
    </row>
    <row r="1113" spans="2:12" ht="12.75">
      <c r="B1113"/>
      <c r="H1113"/>
      <c r="L1113"/>
    </row>
    <row r="1114" spans="2:12" ht="12.75">
      <c r="B1114"/>
      <c r="H1114"/>
      <c r="L1114"/>
    </row>
    <row r="1115" spans="2:12" ht="12.75">
      <c r="B1115"/>
      <c r="H1115"/>
      <c r="L1115"/>
    </row>
    <row r="1116" spans="2:12" ht="12.75">
      <c r="B1116"/>
      <c r="H1116"/>
      <c r="L1116"/>
    </row>
    <row r="1117" spans="2:12" ht="12.75">
      <c r="B1117"/>
      <c r="H1117"/>
      <c r="L1117"/>
    </row>
    <row r="1118" spans="2:12" ht="12.75">
      <c r="B1118"/>
      <c r="H1118"/>
      <c r="L1118"/>
    </row>
    <row r="1119" spans="2:12" ht="12.75">
      <c r="B1119"/>
      <c r="H1119"/>
      <c r="L1119"/>
    </row>
    <row r="1120" spans="2:12" ht="12.75">
      <c r="B1120"/>
      <c r="H1120"/>
      <c r="L1120"/>
    </row>
    <row r="1121" spans="2:12" ht="12.75">
      <c r="B1121"/>
      <c r="H1121"/>
      <c r="L1121"/>
    </row>
    <row r="1122" spans="2:12" ht="12.75">
      <c r="B1122"/>
      <c r="H1122"/>
      <c r="L1122"/>
    </row>
    <row r="1123" spans="2:12" ht="12.75">
      <c r="B1123"/>
      <c r="H1123"/>
      <c r="L1123"/>
    </row>
    <row r="1124" spans="2:12" ht="12.75">
      <c r="B1124"/>
      <c r="H1124"/>
      <c r="L1124"/>
    </row>
    <row r="1125" spans="2:12" ht="12.75">
      <c r="B1125"/>
      <c r="H1125"/>
      <c r="L1125"/>
    </row>
    <row r="1126" spans="2:12" ht="12.75">
      <c r="B1126"/>
      <c r="H1126"/>
      <c r="L1126"/>
    </row>
    <row r="1127" spans="2:12" ht="12.75">
      <c r="B1127"/>
      <c r="H1127"/>
      <c r="L1127"/>
    </row>
    <row r="1128" spans="2:12" ht="12.75">
      <c r="B1128"/>
      <c r="H1128"/>
      <c r="L1128"/>
    </row>
    <row r="1129" spans="2:12" ht="12.75">
      <c r="B1129"/>
      <c r="H1129"/>
      <c r="L1129"/>
    </row>
    <row r="1130" spans="2:12" ht="12.75">
      <c r="B1130"/>
      <c r="H1130"/>
      <c r="L1130"/>
    </row>
    <row r="1131" spans="2:12" ht="12.75">
      <c r="B1131"/>
      <c r="H1131"/>
      <c r="L1131"/>
    </row>
    <row r="1132" spans="2:12" ht="12.75">
      <c r="B1132"/>
      <c r="H1132"/>
      <c r="L1132"/>
    </row>
    <row r="1133" spans="2:12" ht="12.75">
      <c r="B1133"/>
      <c r="H1133"/>
      <c r="L1133"/>
    </row>
    <row r="1134" spans="2:12" ht="12.75">
      <c r="B1134"/>
      <c r="H1134"/>
      <c r="L1134"/>
    </row>
    <row r="1135" spans="2:12" ht="12.75">
      <c r="B1135"/>
      <c r="H1135"/>
      <c r="L1135"/>
    </row>
    <row r="1136" spans="2:12" ht="12.75">
      <c r="B1136"/>
      <c r="H1136"/>
      <c r="L1136"/>
    </row>
    <row r="1137" spans="2:12" ht="12.75">
      <c r="B1137"/>
      <c r="H1137"/>
      <c r="L1137"/>
    </row>
    <row r="1138" spans="2:12" ht="12.75">
      <c r="B1138"/>
      <c r="H1138"/>
      <c r="L1138"/>
    </row>
    <row r="1139" spans="2:12" ht="12.75">
      <c r="B1139"/>
      <c r="H1139"/>
      <c r="L1139"/>
    </row>
    <row r="1140" spans="2:12" ht="12.75">
      <c r="B1140"/>
      <c r="H1140"/>
      <c r="L1140"/>
    </row>
    <row r="1141" spans="2:12" ht="12.75">
      <c r="B1141"/>
      <c r="H1141"/>
      <c r="L1141"/>
    </row>
    <row r="1142" spans="2:12" ht="12.75">
      <c r="B1142"/>
      <c r="H1142"/>
      <c r="L1142"/>
    </row>
    <row r="1143" spans="2:12" ht="12.75">
      <c r="B1143"/>
      <c r="H1143"/>
      <c r="L1143"/>
    </row>
    <row r="1144" spans="2:12" ht="12.75">
      <c r="B1144"/>
      <c r="H1144"/>
      <c r="L1144"/>
    </row>
    <row r="1145" spans="2:12" ht="12.75">
      <c r="B1145"/>
      <c r="H1145"/>
      <c r="L1145"/>
    </row>
    <row r="1146" spans="2:12" ht="12.75">
      <c r="B1146"/>
      <c r="H1146"/>
      <c r="L1146"/>
    </row>
    <row r="1147" spans="2:12" ht="12.75">
      <c r="B1147"/>
      <c r="H1147"/>
      <c r="L1147"/>
    </row>
    <row r="1148" spans="2:12" ht="12.75">
      <c r="B1148"/>
      <c r="H1148"/>
      <c r="L1148"/>
    </row>
    <row r="1149" spans="2:12" ht="12.75">
      <c r="B1149"/>
      <c r="H1149"/>
      <c r="L1149"/>
    </row>
    <row r="1150" spans="2:12" ht="12.75">
      <c r="B1150"/>
      <c r="H1150"/>
      <c r="L1150"/>
    </row>
    <row r="1151" spans="2:12" ht="12.75">
      <c r="B1151"/>
      <c r="H1151"/>
      <c r="L1151"/>
    </row>
    <row r="1152" spans="2:12" ht="12.75">
      <c r="B1152"/>
      <c r="H1152"/>
      <c r="L1152"/>
    </row>
    <row r="1153" spans="2:12" ht="12.75">
      <c r="B1153"/>
      <c r="H1153"/>
      <c r="L1153"/>
    </row>
    <row r="1154" spans="2:12" ht="12.75">
      <c r="B1154"/>
      <c r="H1154"/>
      <c r="L1154"/>
    </row>
    <row r="1155" spans="2:12" ht="12.75">
      <c r="B1155"/>
      <c r="H1155"/>
      <c r="L1155"/>
    </row>
  </sheetData>
  <sheetProtection sheet="1" objects="1" scenarios="1"/>
  <mergeCells count="11">
    <mergeCell ref="K6:L6"/>
    <mergeCell ref="O38:P38"/>
    <mergeCell ref="V6:W6"/>
    <mergeCell ref="B4:H4"/>
    <mergeCell ref="M6:M7"/>
    <mergeCell ref="O6:P6"/>
    <mergeCell ref="Q6:Q7"/>
    <mergeCell ref="S6:T6"/>
    <mergeCell ref="B6:H6"/>
    <mergeCell ref="C7:D7"/>
    <mergeCell ref="E7:F7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AJ280"/>
  <sheetViews>
    <sheetView showGridLines="0" showRowColHeaders="0" workbookViewId="0" topLeftCell="R4">
      <selection activeCell="AM39" sqref="AM39"/>
    </sheetView>
  </sheetViews>
  <sheetFormatPr defaultColWidth="11.421875" defaultRowHeight="12.75"/>
  <cols>
    <col min="1" max="1" width="2.00390625" style="0" hidden="1" customWidth="1"/>
    <col min="2" max="2" width="8.8515625" style="14" hidden="1" customWidth="1"/>
    <col min="3" max="3" width="6.8515625" style="0" hidden="1" customWidth="1"/>
    <col min="4" max="4" width="0" style="0" hidden="1" customWidth="1"/>
    <col min="5" max="5" width="6.28125" style="0" hidden="1" customWidth="1"/>
    <col min="6" max="6" width="0" style="0" hidden="1" customWidth="1"/>
    <col min="7" max="7" width="22.140625" style="0" hidden="1" customWidth="1"/>
    <col min="8" max="8" width="10.57421875" style="6" hidden="1" customWidth="1"/>
    <col min="9" max="10" width="8.28125" style="0" hidden="1" customWidth="1"/>
    <col min="11" max="11" width="1.57421875" style="0" hidden="1" customWidth="1"/>
    <col min="12" max="12" width="8.140625" style="52" hidden="1" customWidth="1"/>
    <col min="13" max="13" width="9.7109375" style="1" hidden="1" customWidth="1"/>
    <col min="14" max="14" width="27.8515625" style="0" hidden="1" customWidth="1"/>
    <col min="15" max="15" width="11.7109375" style="6" hidden="1" customWidth="1"/>
    <col min="16" max="16" width="0" style="6" hidden="1" customWidth="1"/>
    <col min="17" max="17" width="0" style="63" hidden="1" customWidth="1"/>
    <col min="18" max="18" width="4.7109375" style="0" customWidth="1"/>
    <col min="19" max="19" width="0.71875" style="0" customWidth="1"/>
    <col min="20" max="20" width="5.28125" style="18" customWidth="1"/>
    <col min="21" max="21" width="12.28125" style="0" customWidth="1"/>
    <col min="22" max="22" width="5.57421875" style="0" customWidth="1"/>
    <col min="23" max="23" width="17.7109375" style="0" customWidth="1"/>
    <col min="24" max="24" width="10.57421875" style="0" customWidth="1"/>
    <col min="25" max="25" width="3.140625" style="0" customWidth="1"/>
    <col min="26" max="26" width="11.421875" style="0" hidden="1" customWidth="1"/>
    <col min="27" max="27" width="12.140625" style="0" hidden="1" customWidth="1"/>
    <col min="28" max="28" width="0" style="6" hidden="1" customWidth="1"/>
    <col min="29" max="29" width="12.140625" style="0" hidden="1" customWidth="1"/>
    <col min="30" max="30" width="0" style="6" hidden="1" customWidth="1"/>
    <col min="31" max="32" width="5.7109375" style="0" hidden="1" customWidth="1"/>
    <col min="33" max="33" width="12.00390625" style="0" hidden="1" customWidth="1"/>
    <col min="34" max="34" width="0" style="6" hidden="1" customWidth="1"/>
    <col min="35" max="35" width="12.140625" style="0" hidden="1" customWidth="1"/>
    <col min="36" max="36" width="0" style="6" hidden="1" customWidth="1"/>
    <col min="37" max="37" width="5.140625" style="0" hidden="1" customWidth="1"/>
    <col min="38" max="38" width="4.8515625" style="0" customWidth="1"/>
  </cols>
  <sheetData>
    <row r="1" spans="1:13" ht="12.75" hidden="1">
      <c r="A1">
        <v>7</v>
      </c>
      <c r="B1" s="5"/>
      <c r="M1"/>
    </row>
    <row r="2" spans="2:13" ht="12.75" hidden="1">
      <c r="B2" s="13"/>
      <c r="M2"/>
    </row>
    <row r="3" spans="2:13" ht="12.75" hidden="1">
      <c r="B3" s="13"/>
      <c r="M3"/>
    </row>
    <row r="4" spans="2:13" ht="12.75">
      <c r="B4" s="13"/>
      <c r="M4"/>
    </row>
    <row r="5" spans="1:20" ht="12.75">
      <c r="A5" s="58"/>
      <c r="B5" s="59"/>
      <c r="C5" s="58"/>
      <c r="D5" s="58"/>
      <c r="E5" s="58"/>
      <c r="F5" s="58"/>
      <c r="G5" s="58"/>
      <c r="H5" s="60"/>
      <c r="I5" s="58"/>
      <c r="J5" s="58"/>
      <c r="K5" s="58"/>
      <c r="L5" s="61">
        <v>6</v>
      </c>
      <c r="M5" s="58">
        <v>1</v>
      </c>
      <c r="N5" s="62">
        <v>4</v>
      </c>
      <c r="O5" s="60"/>
      <c r="P5" s="60"/>
      <c r="Q5" s="64" t="b">
        <v>1</v>
      </c>
      <c r="R5" s="58"/>
      <c r="S5" s="58"/>
      <c r="T5" s="62"/>
    </row>
    <row r="6" spans="2:13" ht="18">
      <c r="B6" s="121"/>
      <c r="C6" s="121"/>
      <c r="D6" s="121"/>
      <c r="E6" s="121"/>
      <c r="F6" s="121"/>
      <c r="G6" s="121"/>
      <c r="H6" s="121"/>
      <c r="I6" s="4"/>
      <c r="M6"/>
    </row>
    <row r="7" spans="2:36" ht="16.5" customHeight="1">
      <c r="B7" s="20"/>
      <c r="C7" s="124"/>
      <c r="D7" s="125"/>
      <c r="E7" s="124"/>
      <c r="F7" s="125"/>
      <c r="G7" s="19"/>
      <c r="H7" s="22"/>
      <c r="I7" s="4"/>
      <c r="L7" s="122" t="str">
        <f>VLOOKUP(M5,Plan,3)</f>
        <v>Caisse</v>
      </c>
      <c r="M7" s="122"/>
      <c r="N7" s="122"/>
      <c r="O7" s="122"/>
      <c r="P7" s="122"/>
      <c r="Q7" s="122"/>
      <c r="S7" s="42"/>
      <c r="T7" s="43" t="s">
        <v>17</v>
      </c>
      <c r="U7" s="42"/>
      <c r="AA7" s="118" t="s">
        <v>27</v>
      </c>
      <c r="AB7" s="118"/>
      <c r="AC7" s="118"/>
      <c r="AD7" s="118"/>
      <c r="AG7" s="118" t="s">
        <v>38</v>
      </c>
      <c r="AH7" s="118"/>
      <c r="AI7" s="118"/>
      <c r="AJ7" s="118"/>
    </row>
    <row r="8" spans="2:36" ht="13.5" customHeight="1">
      <c r="B8" s="15"/>
      <c r="C8" s="2"/>
      <c r="D8" s="3"/>
      <c r="E8" s="2"/>
      <c r="F8" s="3"/>
      <c r="G8" s="17"/>
      <c r="H8" s="23"/>
      <c r="I8">
        <f aca="true" t="shared" si="0" ref="I8:I39">IF($H8="","",LOOKUP(C8,$T$8:$T$26,$S$8:$S$26))</f>
      </c>
      <c r="J8">
        <f aca="true" t="shared" si="1" ref="J8:J39">IF($H8="","",LOOKUP(E8,$T$8:$T$26,$S$8:$S$26))</f>
      </c>
      <c r="L8" s="123"/>
      <c r="M8" s="123"/>
      <c r="N8" s="123"/>
      <c r="O8" s="123"/>
      <c r="P8" s="123"/>
      <c r="Q8" s="123"/>
      <c r="R8" s="4"/>
      <c r="S8" s="42">
        <v>1</v>
      </c>
      <c r="T8" s="44">
        <v>1000</v>
      </c>
      <c r="U8" s="42" t="s">
        <v>4</v>
      </c>
      <c r="AA8" s="118"/>
      <c r="AB8" s="118"/>
      <c r="AC8" s="118"/>
      <c r="AD8" s="118"/>
      <c r="AG8" s="118"/>
      <c r="AH8" s="118"/>
      <c r="AI8" s="118"/>
      <c r="AJ8" s="118"/>
    </row>
    <row r="9" spans="2:36" ht="13.5" customHeight="1">
      <c r="B9" s="15"/>
      <c r="C9" s="2"/>
      <c r="D9" s="3"/>
      <c r="E9" s="2"/>
      <c r="F9" s="3"/>
      <c r="G9" s="17"/>
      <c r="H9" s="23"/>
      <c r="I9">
        <f t="shared" si="0"/>
      </c>
      <c r="J9">
        <f t="shared" si="1"/>
      </c>
      <c r="L9" s="47" t="s">
        <v>16</v>
      </c>
      <c r="M9" s="40" t="s">
        <v>48</v>
      </c>
      <c r="N9" s="40" t="s">
        <v>5</v>
      </c>
      <c r="O9" s="41" t="s">
        <v>11</v>
      </c>
      <c r="P9" s="41" t="s">
        <v>6</v>
      </c>
      <c r="Q9" s="65" t="s">
        <v>50</v>
      </c>
      <c r="S9" s="42">
        <v>2</v>
      </c>
      <c r="T9" s="44">
        <v>1010</v>
      </c>
      <c r="U9" s="42" t="s">
        <v>7</v>
      </c>
      <c r="AA9" s="119" t="s">
        <v>39</v>
      </c>
      <c r="AB9" s="119"/>
      <c r="AC9" s="120" t="s">
        <v>40</v>
      </c>
      <c r="AD9" s="120"/>
      <c r="AE9" s="39"/>
      <c r="AF9" s="39"/>
      <c r="AG9" s="119" t="s">
        <v>42</v>
      </c>
      <c r="AH9" s="119"/>
      <c r="AI9" s="120" t="s">
        <v>41</v>
      </c>
      <c r="AJ9" s="120"/>
    </row>
    <row r="10" spans="2:36" ht="12.75">
      <c r="B10" s="15"/>
      <c r="C10" s="2"/>
      <c r="D10" s="3"/>
      <c r="E10" s="2"/>
      <c r="F10" s="3"/>
      <c r="G10" s="17"/>
      <c r="H10" s="23"/>
      <c r="I10">
        <f t="shared" si="0"/>
      </c>
      <c r="J10">
        <f t="shared" si="1"/>
      </c>
      <c r="L10" s="53"/>
      <c r="M10" s="11"/>
      <c r="N10" s="10"/>
      <c r="O10" s="12"/>
      <c r="P10" s="12"/>
      <c r="Q10" s="66"/>
      <c r="S10" s="42">
        <v>3</v>
      </c>
      <c r="T10" s="44">
        <v>1020</v>
      </c>
      <c r="U10" s="42" t="s">
        <v>19</v>
      </c>
      <c r="AA10" s="25" t="s">
        <v>0</v>
      </c>
      <c r="AB10" s="37">
        <v>2850</v>
      </c>
      <c r="AC10" s="26" t="s">
        <v>2</v>
      </c>
      <c r="AD10" s="35">
        <v>21971</v>
      </c>
      <c r="AG10" s="25" t="s">
        <v>4</v>
      </c>
      <c r="AH10" s="35">
        <v>6729</v>
      </c>
      <c r="AI10" s="25" t="s">
        <v>9</v>
      </c>
      <c r="AJ10" s="35">
        <v>3250</v>
      </c>
    </row>
    <row r="11" spans="2:36" ht="12.75">
      <c r="B11" s="15"/>
      <c r="C11" s="2"/>
      <c r="D11" s="3"/>
      <c r="E11" s="2"/>
      <c r="F11" s="3"/>
      <c r="G11" s="17"/>
      <c r="H11" s="23"/>
      <c r="I11">
        <f t="shared" si="0"/>
      </c>
      <c r="J11">
        <f t="shared" si="1"/>
      </c>
      <c r="L11" s="53">
        <v>1.1</v>
      </c>
      <c r="M11" s="11">
        <v>2800</v>
      </c>
      <c r="N11" s="10" t="s">
        <v>58</v>
      </c>
      <c r="O11" s="12">
        <v>400</v>
      </c>
      <c r="P11" s="12"/>
      <c r="Q11" s="66">
        <v>400</v>
      </c>
      <c r="S11" s="42">
        <v>4</v>
      </c>
      <c r="T11" s="44">
        <v>1021</v>
      </c>
      <c r="U11" s="42" t="s">
        <v>20</v>
      </c>
      <c r="AA11" s="27" t="s">
        <v>3</v>
      </c>
      <c r="AB11" s="38">
        <v>2929</v>
      </c>
      <c r="AC11" s="21"/>
      <c r="AD11" s="36"/>
      <c r="AG11" s="27" t="s">
        <v>7</v>
      </c>
      <c r="AH11" s="36">
        <v>4182</v>
      </c>
      <c r="AI11" s="27"/>
      <c r="AJ11" s="36"/>
    </row>
    <row r="12" spans="2:36" ht="12.75">
      <c r="B12" s="15"/>
      <c r="C12" s="2"/>
      <c r="D12" s="3"/>
      <c r="E12" s="2"/>
      <c r="F12" s="3"/>
      <c r="G12" s="17"/>
      <c r="H12" s="23"/>
      <c r="I12">
        <f t="shared" si="0"/>
      </c>
      <c r="J12">
        <f t="shared" si="1"/>
      </c>
      <c r="L12" s="53">
        <v>1.1</v>
      </c>
      <c r="M12" s="11">
        <v>1010</v>
      </c>
      <c r="N12" s="10" t="s">
        <v>51</v>
      </c>
      <c r="O12" s="12">
        <v>4000</v>
      </c>
      <c r="P12" s="12"/>
      <c r="Q12" s="66">
        <v>4400</v>
      </c>
      <c r="S12" s="42">
        <v>5</v>
      </c>
      <c r="T12" s="44">
        <v>1060</v>
      </c>
      <c r="U12" s="42" t="s">
        <v>21</v>
      </c>
      <c r="AA12" s="27" t="s">
        <v>31</v>
      </c>
      <c r="AB12" s="38">
        <v>850</v>
      </c>
      <c r="AC12" s="21"/>
      <c r="AD12" s="36"/>
      <c r="AG12" s="27" t="s">
        <v>19</v>
      </c>
      <c r="AH12" s="36">
        <v>4480</v>
      </c>
      <c r="AI12" s="27"/>
      <c r="AJ12" s="36"/>
    </row>
    <row r="13" spans="2:36" ht="12.75">
      <c r="B13" s="15"/>
      <c r="C13" s="2"/>
      <c r="D13" s="3"/>
      <c r="E13" s="2"/>
      <c r="F13" s="3"/>
      <c r="G13" s="17"/>
      <c r="H13" s="23"/>
      <c r="I13">
        <f t="shared" si="0"/>
      </c>
      <c r="J13">
        <f t="shared" si="1"/>
      </c>
      <c r="L13" s="53">
        <v>5.1</v>
      </c>
      <c r="M13" s="11">
        <v>7500</v>
      </c>
      <c r="N13" s="10" t="s">
        <v>53</v>
      </c>
      <c r="O13" s="12"/>
      <c r="P13" s="12">
        <v>1500</v>
      </c>
      <c r="Q13" s="66">
        <v>2900</v>
      </c>
      <c r="S13" s="42">
        <v>6</v>
      </c>
      <c r="T13" s="44">
        <v>1100</v>
      </c>
      <c r="U13" s="42" t="s">
        <v>1</v>
      </c>
      <c r="AA13" s="27" t="s">
        <v>12</v>
      </c>
      <c r="AB13" s="38">
        <v>300</v>
      </c>
      <c r="AC13" s="21" t="s">
        <v>36</v>
      </c>
      <c r="AD13" s="36">
        <v>5000</v>
      </c>
      <c r="AG13" s="27" t="s">
        <v>1</v>
      </c>
      <c r="AH13" s="36">
        <v>3649</v>
      </c>
      <c r="AI13" s="27"/>
      <c r="AJ13" s="36"/>
    </row>
    <row r="14" spans="2:36" ht="12.75">
      <c r="B14" s="15"/>
      <c r="C14" s="2"/>
      <c r="D14" s="3"/>
      <c r="E14" s="2"/>
      <c r="F14" s="3"/>
      <c r="G14" s="17"/>
      <c r="H14" s="23"/>
      <c r="I14">
        <f t="shared" si="0"/>
      </c>
      <c r="J14">
        <f t="shared" si="1"/>
      </c>
      <c r="L14" s="53">
        <v>13.1</v>
      </c>
      <c r="M14" s="11">
        <v>6000</v>
      </c>
      <c r="N14" s="10" t="s">
        <v>68</v>
      </c>
      <c r="O14" s="12">
        <v>50</v>
      </c>
      <c r="P14" s="12"/>
      <c r="Q14" s="66">
        <v>2950</v>
      </c>
      <c r="S14" s="42">
        <v>7</v>
      </c>
      <c r="T14" s="44">
        <v>1200</v>
      </c>
      <c r="U14" s="42" t="s">
        <v>22</v>
      </c>
      <c r="AA14" s="27" t="s">
        <v>13</v>
      </c>
      <c r="AB14" s="38">
        <v>160</v>
      </c>
      <c r="AC14" s="21"/>
      <c r="AD14" s="36"/>
      <c r="AG14" s="27" t="s">
        <v>8</v>
      </c>
      <c r="AH14" s="36">
        <v>4092</v>
      </c>
      <c r="AI14" s="27"/>
      <c r="AJ14" s="36"/>
    </row>
    <row r="15" spans="2:36" ht="12.75">
      <c r="B15" s="15"/>
      <c r="C15" s="2"/>
      <c r="D15" s="3"/>
      <c r="E15" s="2"/>
      <c r="F15" s="3"/>
      <c r="G15" s="17"/>
      <c r="H15" s="23"/>
      <c r="I15">
        <f t="shared" si="0"/>
      </c>
      <c r="J15">
        <f t="shared" si="1"/>
      </c>
      <c r="L15" s="53">
        <v>21</v>
      </c>
      <c r="M15" s="11">
        <v>6200</v>
      </c>
      <c r="N15" s="10" t="s">
        <v>73</v>
      </c>
      <c r="O15" s="12"/>
      <c r="P15" s="12">
        <v>20000</v>
      </c>
      <c r="Q15" s="66">
        <v>-17050</v>
      </c>
      <c r="S15" s="42">
        <v>8</v>
      </c>
      <c r="T15" s="44">
        <v>1300</v>
      </c>
      <c r="U15" s="42" t="s">
        <v>25</v>
      </c>
      <c r="AA15" s="27"/>
      <c r="AB15" s="38"/>
      <c r="AC15" s="21"/>
      <c r="AD15" s="36"/>
      <c r="AG15" s="27"/>
      <c r="AH15" s="36"/>
      <c r="AI15" s="27"/>
      <c r="AJ15" s="36"/>
    </row>
    <row r="16" spans="2:36" ht="12.75">
      <c r="B16" s="15"/>
      <c r="C16" s="2"/>
      <c r="D16" s="3"/>
      <c r="E16" s="2"/>
      <c r="F16" s="3"/>
      <c r="G16" s="17"/>
      <c r="H16" s="23"/>
      <c r="I16">
        <f t="shared" si="0"/>
      </c>
      <c r="J16">
        <f t="shared" si="1"/>
      </c>
      <c r="L16" s="53">
        <v>27</v>
      </c>
      <c r="M16" s="11">
        <v>2890</v>
      </c>
      <c r="N16" s="10" t="s">
        <v>75</v>
      </c>
      <c r="O16" s="12">
        <v>500</v>
      </c>
      <c r="P16" s="12"/>
      <c r="Q16" s="66">
        <v>-16550</v>
      </c>
      <c r="S16" s="42">
        <v>9</v>
      </c>
      <c r="T16" s="44">
        <v>1500</v>
      </c>
      <c r="U16" s="42" t="s">
        <v>8</v>
      </c>
      <c r="AA16" s="27"/>
      <c r="AB16" s="36"/>
      <c r="AC16" s="21"/>
      <c r="AD16" s="36"/>
      <c r="AG16" s="27"/>
      <c r="AH16" s="36"/>
      <c r="AI16" s="27"/>
      <c r="AJ16" s="36"/>
    </row>
    <row r="17" spans="2:36" ht="12.75">
      <c r="B17" s="15"/>
      <c r="C17" s="2"/>
      <c r="D17" s="3"/>
      <c r="E17" s="2"/>
      <c r="F17" s="3"/>
      <c r="G17" s="17"/>
      <c r="H17" s="23"/>
      <c r="I17">
        <f t="shared" si="0"/>
      </c>
      <c r="J17">
        <f t="shared" si="1"/>
      </c>
      <c r="L17" s="53">
        <v>38753</v>
      </c>
      <c r="M17" s="11">
        <v>1020</v>
      </c>
      <c r="N17" s="10" t="s">
        <v>69</v>
      </c>
      <c r="O17" s="12"/>
      <c r="P17" s="12">
        <v>4000</v>
      </c>
      <c r="Q17" s="66">
        <v>-20550</v>
      </c>
      <c r="S17" s="42">
        <v>10</v>
      </c>
      <c r="T17" s="44">
        <v>1510</v>
      </c>
      <c r="U17" s="42" t="s">
        <v>23</v>
      </c>
      <c r="AA17" s="27"/>
      <c r="AB17" s="36"/>
      <c r="AC17" s="21"/>
      <c r="AD17" s="36"/>
      <c r="AG17" s="27"/>
      <c r="AH17" s="36"/>
      <c r="AI17" s="27"/>
      <c r="AJ17" s="36"/>
    </row>
    <row r="18" spans="2:36" ht="12.75">
      <c r="B18" s="15"/>
      <c r="C18" s="2"/>
      <c r="D18" s="3"/>
      <c r="E18" s="2"/>
      <c r="F18" s="3"/>
      <c r="G18" s="17"/>
      <c r="H18" s="23"/>
      <c r="I18">
        <f t="shared" si="0"/>
      </c>
      <c r="J18">
        <f t="shared" si="1"/>
      </c>
      <c r="L18" s="53">
        <v>38754</v>
      </c>
      <c r="M18" s="11">
        <v>6000</v>
      </c>
      <c r="N18" s="10" t="s">
        <v>71</v>
      </c>
      <c r="O18" s="12"/>
      <c r="P18" s="12">
        <v>1500</v>
      </c>
      <c r="Q18" s="66">
        <v>-22050</v>
      </c>
      <c r="S18" s="42">
        <v>11</v>
      </c>
      <c r="T18" s="44">
        <v>1530</v>
      </c>
      <c r="U18" s="42" t="s">
        <v>24</v>
      </c>
      <c r="AA18" s="27"/>
      <c r="AB18" s="36"/>
      <c r="AC18" s="21"/>
      <c r="AD18" s="36"/>
      <c r="AG18" s="27"/>
      <c r="AH18" s="36"/>
      <c r="AI18" s="27"/>
      <c r="AJ18" s="36"/>
    </row>
    <row r="19" spans="2:36" ht="12.75">
      <c r="B19" s="15"/>
      <c r="C19" s="2"/>
      <c r="D19" s="3"/>
      <c r="E19" s="2"/>
      <c r="F19" s="3"/>
      <c r="G19" s="17"/>
      <c r="H19" s="23"/>
      <c r="I19">
        <f t="shared" si="0"/>
      </c>
      <c r="J19">
        <f t="shared" si="1"/>
      </c>
      <c r="L19" s="53">
        <v>38758</v>
      </c>
      <c r="M19" s="11">
        <v>1500</v>
      </c>
      <c r="N19" s="10" t="s">
        <v>18</v>
      </c>
      <c r="O19" s="12"/>
      <c r="P19" s="12">
        <v>842</v>
      </c>
      <c r="Q19" s="66">
        <v>-22892</v>
      </c>
      <c r="S19" s="42">
        <v>12</v>
      </c>
      <c r="T19" s="44"/>
      <c r="U19" s="42"/>
      <c r="AA19" s="27"/>
      <c r="AB19" s="36"/>
      <c r="AC19" s="21"/>
      <c r="AD19" s="36"/>
      <c r="AG19" s="27"/>
      <c r="AH19" s="36"/>
      <c r="AI19" s="27"/>
      <c r="AJ19" s="36"/>
    </row>
    <row r="20" spans="2:36" ht="12.75">
      <c r="B20" s="15"/>
      <c r="C20" s="2"/>
      <c r="D20" s="3"/>
      <c r="E20" s="2"/>
      <c r="F20" s="3"/>
      <c r="G20" s="17"/>
      <c r="H20" s="23"/>
      <c r="I20">
        <f t="shared" si="0"/>
      </c>
      <c r="J20">
        <f t="shared" si="1"/>
      </c>
      <c r="L20" s="53">
        <v>38761</v>
      </c>
      <c r="M20" s="11">
        <v>6700</v>
      </c>
      <c r="N20" s="10" t="s">
        <v>62</v>
      </c>
      <c r="O20" s="12"/>
      <c r="P20" s="12">
        <v>300</v>
      </c>
      <c r="Q20" s="66">
        <v>-23192</v>
      </c>
      <c r="S20" s="42">
        <v>13</v>
      </c>
      <c r="T20" s="44">
        <v>2000</v>
      </c>
      <c r="U20" s="42" t="s">
        <v>9</v>
      </c>
      <c r="AA20" s="27"/>
      <c r="AB20" s="36"/>
      <c r="AC20" s="21"/>
      <c r="AD20" s="36"/>
      <c r="AG20" s="27"/>
      <c r="AH20" s="36"/>
      <c r="AI20" s="27"/>
      <c r="AJ20" s="36"/>
    </row>
    <row r="21" spans="2:36" ht="12.75">
      <c r="B21" s="15"/>
      <c r="C21" s="2"/>
      <c r="D21" s="3"/>
      <c r="E21" s="2"/>
      <c r="F21" s="3"/>
      <c r="G21" s="17"/>
      <c r="H21" s="23"/>
      <c r="I21">
        <f t="shared" si="0"/>
      </c>
      <c r="J21">
        <f t="shared" si="1"/>
      </c>
      <c r="L21" s="53">
        <v>38762</v>
      </c>
      <c r="M21" s="11">
        <v>2990</v>
      </c>
      <c r="N21" s="10" t="s">
        <v>49</v>
      </c>
      <c r="O21" s="12">
        <v>5000</v>
      </c>
      <c r="P21" s="12"/>
      <c r="Q21" s="66">
        <v>-18192</v>
      </c>
      <c r="S21" s="42">
        <v>14</v>
      </c>
      <c r="T21" s="44">
        <v>2010</v>
      </c>
      <c r="U21" s="42" t="s">
        <v>89</v>
      </c>
      <c r="AA21" s="27"/>
      <c r="AB21" s="36"/>
      <c r="AC21" s="21"/>
      <c r="AD21" s="36"/>
      <c r="AG21" s="27"/>
      <c r="AH21" s="36"/>
      <c r="AI21" s="27"/>
      <c r="AJ21" s="36"/>
    </row>
    <row r="22" spans="2:36" ht="12.75">
      <c r="B22" s="15"/>
      <c r="C22" s="2"/>
      <c r="D22" s="3"/>
      <c r="E22" s="2"/>
      <c r="F22" s="3"/>
      <c r="G22" s="17"/>
      <c r="H22" s="23"/>
      <c r="I22">
        <f t="shared" si="0"/>
      </c>
      <c r="J22">
        <f t="shared" si="1"/>
      </c>
      <c r="L22" s="53"/>
      <c r="M22" s="11"/>
      <c r="N22" s="10"/>
      <c r="O22" s="12"/>
      <c r="P22" s="12"/>
      <c r="Q22" s="66"/>
      <c r="S22" s="42">
        <v>15</v>
      </c>
      <c r="T22" s="44">
        <v>2300</v>
      </c>
      <c r="U22" s="42" t="s">
        <v>26</v>
      </c>
      <c r="AA22" s="27"/>
      <c r="AB22" s="36"/>
      <c r="AC22" s="21"/>
      <c r="AD22" s="36"/>
      <c r="AG22" s="27"/>
      <c r="AH22" s="36"/>
      <c r="AI22" s="27"/>
      <c r="AJ22" s="36"/>
    </row>
    <row r="23" spans="2:36" ht="12.75">
      <c r="B23" s="15"/>
      <c r="C23" s="2"/>
      <c r="D23" s="3"/>
      <c r="E23" s="2"/>
      <c r="F23" s="3"/>
      <c r="G23" s="16"/>
      <c r="H23" s="23"/>
      <c r="I23">
        <f t="shared" si="0"/>
      </c>
      <c r="J23">
        <f t="shared" si="1"/>
      </c>
      <c r="L23" s="10"/>
      <c r="M23" s="10"/>
      <c r="N23" s="10"/>
      <c r="O23" s="10"/>
      <c r="P23" s="10"/>
      <c r="Q23" s="66"/>
      <c r="S23" s="42">
        <v>16</v>
      </c>
      <c r="T23" s="44">
        <v>2800</v>
      </c>
      <c r="U23" s="42" t="s">
        <v>10</v>
      </c>
      <c r="AA23" s="27"/>
      <c r="AB23" s="36"/>
      <c r="AC23" s="21"/>
      <c r="AD23" s="36"/>
      <c r="AG23" s="27"/>
      <c r="AH23" s="36"/>
      <c r="AI23" s="27"/>
      <c r="AJ23" s="36"/>
    </row>
    <row r="24" spans="2:36" ht="12.75">
      <c r="B24" s="15"/>
      <c r="C24" s="2"/>
      <c r="D24" s="3"/>
      <c r="E24" s="2"/>
      <c r="F24" s="3"/>
      <c r="G24" s="16"/>
      <c r="H24" s="23"/>
      <c r="I24">
        <f t="shared" si="0"/>
      </c>
      <c r="J24">
        <f t="shared" si="1"/>
      </c>
      <c r="L24" s="7"/>
      <c r="M24" s="7"/>
      <c r="N24" s="7"/>
      <c r="O24" s="7"/>
      <c r="P24" s="7"/>
      <c r="Q24" s="67"/>
      <c r="S24" s="42">
        <v>17</v>
      </c>
      <c r="T24" s="44">
        <v>2890</v>
      </c>
      <c r="U24" s="42" t="s">
        <v>44</v>
      </c>
      <c r="AA24" s="27"/>
      <c r="AB24" s="36"/>
      <c r="AC24" s="21"/>
      <c r="AD24" s="36"/>
      <c r="AG24" s="27"/>
      <c r="AH24" s="36"/>
      <c r="AI24" s="27"/>
      <c r="AJ24" s="36"/>
    </row>
    <row r="25" spans="2:36" ht="12.75">
      <c r="B25" s="15"/>
      <c r="C25" s="2"/>
      <c r="D25" s="3"/>
      <c r="E25" s="2"/>
      <c r="F25" s="3"/>
      <c r="G25" s="16"/>
      <c r="H25" s="23"/>
      <c r="I25">
        <f t="shared" si="0"/>
      </c>
      <c r="J25">
        <f t="shared" si="1"/>
      </c>
      <c r="L25" s="7"/>
      <c r="M25" s="7"/>
      <c r="N25" s="7"/>
      <c r="O25" s="7"/>
      <c r="P25" s="7"/>
      <c r="Q25" s="67"/>
      <c r="S25" s="42">
        <v>18</v>
      </c>
      <c r="T25" s="44">
        <v>2990</v>
      </c>
      <c r="U25" s="42" t="s">
        <v>27</v>
      </c>
      <c r="AA25" s="27"/>
      <c r="AB25" s="36"/>
      <c r="AC25" s="21"/>
      <c r="AD25" s="36"/>
      <c r="AG25" s="27"/>
      <c r="AH25" s="36"/>
      <c r="AI25" s="27"/>
      <c r="AJ25" s="36"/>
    </row>
    <row r="26" spans="2:36" ht="12.75">
      <c r="B26" s="15"/>
      <c r="C26" s="2"/>
      <c r="D26" s="3"/>
      <c r="E26" s="2"/>
      <c r="F26" s="3"/>
      <c r="G26" s="16"/>
      <c r="H26" s="23"/>
      <c r="I26">
        <f t="shared" si="0"/>
      </c>
      <c r="J26">
        <f t="shared" si="1"/>
      </c>
      <c r="L26" s="7"/>
      <c r="M26" s="7"/>
      <c r="N26" s="7"/>
      <c r="O26" s="7"/>
      <c r="P26" s="7"/>
      <c r="Q26" s="67"/>
      <c r="S26" s="42">
        <v>19</v>
      </c>
      <c r="T26" s="44"/>
      <c r="U26" s="42"/>
      <c r="Z26" s="28">
        <f>AB26-AD26</f>
        <v>19882</v>
      </c>
      <c r="AA26" s="29" t="str">
        <f>IF(AB26=0,"","Bénéfice")</f>
        <v>Bénéfice</v>
      </c>
      <c r="AB26" s="30">
        <f>IF(AB10+AD10=0,0,IF(SUM(AB10:AB25)&gt;SUM(AD10:AD25),0,SUM(AD10:AD25)-SUM(AB10:AB25)))</f>
        <v>19882</v>
      </c>
      <c r="AC26" s="29">
        <f>IF(AD26=0,"","Perte")</f>
      </c>
      <c r="AD26" s="30">
        <f>IF(AB10+AD10=0,0,IF(SUM(AD10:AD25)&gt;SUM(AB10:AB25),0,SUM(AB10:AB25)-SUM(AD10:AD25)))</f>
        <v>0</v>
      </c>
      <c r="AF26" s="28">
        <f>AH26-AJ26</f>
        <v>-19882</v>
      </c>
      <c r="AG26" s="29">
        <f>IF(AH26=0,"","Bénéfice")</f>
      </c>
      <c r="AH26" s="30">
        <f>IF(AH10+AJ10=0,0,IF(SUM(AH10:AH25)&gt;SUM(AJ10:AJ25),0,SUM(AJ10:AJ25)-SUM(AH10:AH25)))</f>
        <v>0</v>
      </c>
      <c r="AI26" s="29" t="str">
        <f>IF(AJ26=0,"","Perte")</f>
        <v>Perte</v>
      </c>
      <c r="AJ26" s="30">
        <f>IF(AH10+AJ10=0,0,IF(SUM(AJ10:AJ25)&gt;SUM(AH10:AH25),0,SUM(AH10:AH25)-SUM(AJ10:AJ25)))</f>
        <v>19882</v>
      </c>
    </row>
    <row r="27" spans="2:36" ht="12.75">
      <c r="B27" s="15"/>
      <c r="C27" s="2"/>
      <c r="D27" s="3"/>
      <c r="E27" s="2"/>
      <c r="F27" s="3"/>
      <c r="G27" s="16"/>
      <c r="H27" s="23"/>
      <c r="I27">
        <f t="shared" si="0"/>
      </c>
      <c r="J27">
        <f t="shared" si="1"/>
      </c>
      <c r="L27" s="54"/>
      <c r="M27" s="8"/>
      <c r="N27" s="7"/>
      <c r="O27" s="9"/>
      <c r="P27" s="9"/>
      <c r="Q27" s="67"/>
      <c r="S27" s="42">
        <v>20</v>
      </c>
      <c r="T27" s="44">
        <v>3000</v>
      </c>
      <c r="U27" s="42" t="s">
        <v>2</v>
      </c>
      <c r="Z27" s="31"/>
      <c r="AA27" s="32"/>
      <c r="AB27" s="33">
        <f>IF(AB10+AD10=0,"",SUM(AB10:AB26))</f>
        <v>26971</v>
      </c>
      <c r="AC27" s="34"/>
      <c r="AD27" s="33">
        <f>IF(AB10+AD10=0,"",SUM(AD10:AD26))</f>
        <v>26971</v>
      </c>
      <c r="AF27" s="31"/>
      <c r="AG27" s="32"/>
      <c r="AH27" s="33">
        <f>IF(AH10+AJ10=0,"",SUM(AH10:AH26))</f>
        <v>23132</v>
      </c>
      <c r="AI27" s="34"/>
      <c r="AJ27" s="33">
        <f>IF(AH10+AJ10=0,"",SUM(AJ10:AJ26))</f>
        <v>23132</v>
      </c>
    </row>
    <row r="28" spans="2:21" ht="12.75">
      <c r="B28" s="15"/>
      <c r="C28" s="2"/>
      <c r="D28" s="3"/>
      <c r="E28" s="2"/>
      <c r="F28" s="3"/>
      <c r="G28" s="16"/>
      <c r="H28" s="23"/>
      <c r="I28">
        <f t="shared" si="0"/>
      </c>
      <c r="J28">
        <f t="shared" si="1"/>
      </c>
      <c r="L28" s="54"/>
      <c r="M28" s="8"/>
      <c r="N28" s="7"/>
      <c r="O28" s="9"/>
      <c r="P28" s="9"/>
      <c r="Q28" s="67"/>
      <c r="S28" s="42">
        <v>21</v>
      </c>
      <c r="T28" s="44">
        <v>3600</v>
      </c>
      <c r="U28" s="42" t="s">
        <v>34</v>
      </c>
    </row>
    <row r="29" spans="2:21" ht="12.75">
      <c r="B29" s="15"/>
      <c r="C29" s="2"/>
      <c r="D29" s="3"/>
      <c r="E29" s="2"/>
      <c r="F29" s="3"/>
      <c r="G29" s="16"/>
      <c r="H29" s="23"/>
      <c r="I29">
        <f t="shared" si="0"/>
      </c>
      <c r="J29">
        <f t="shared" si="1"/>
      </c>
      <c r="L29" s="54"/>
      <c r="M29" s="8"/>
      <c r="N29" s="7"/>
      <c r="O29" s="9"/>
      <c r="P29" s="9"/>
      <c r="Q29" s="67"/>
      <c r="S29" s="42">
        <v>22</v>
      </c>
      <c r="T29" s="44"/>
      <c r="U29" s="42"/>
    </row>
    <row r="30" spans="2:21" ht="12.75">
      <c r="B30" s="15"/>
      <c r="C30" s="2"/>
      <c r="D30" s="3"/>
      <c r="E30" s="2"/>
      <c r="F30" s="3"/>
      <c r="G30" s="16"/>
      <c r="H30" s="23"/>
      <c r="I30">
        <f t="shared" si="0"/>
      </c>
      <c r="J30">
        <f t="shared" si="1"/>
      </c>
      <c r="L30" s="54"/>
      <c r="M30" s="8"/>
      <c r="N30" s="7"/>
      <c r="O30" s="9"/>
      <c r="P30" s="9"/>
      <c r="Q30" s="67"/>
      <c r="S30" s="42">
        <v>23</v>
      </c>
      <c r="T30" s="44">
        <v>4000</v>
      </c>
      <c r="U30" s="42" t="s">
        <v>0</v>
      </c>
    </row>
    <row r="31" spans="2:21" ht="12.75">
      <c r="B31" s="15"/>
      <c r="C31" s="2"/>
      <c r="D31" s="3"/>
      <c r="E31" s="2"/>
      <c r="F31" s="3"/>
      <c r="G31" s="16"/>
      <c r="H31" s="23"/>
      <c r="I31">
        <f t="shared" si="0"/>
      </c>
      <c r="J31">
        <f t="shared" si="1"/>
      </c>
      <c r="L31" s="54"/>
      <c r="M31" s="8"/>
      <c r="N31" s="7"/>
      <c r="O31" s="9"/>
      <c r="P31" s="9"/>
      <c r="Q31" s="67"/>
      <c r="S31" s="42">
        <v>24</v>
      </c>
      <c r="T31" s="44">
        <v>4270</v>
      </c>
      <c r="U31" s="42" t="s">
        <v>28</v>
      </c>
    </row>
    <row r="32" spans="2:21" ht="12.75">
      <c r="B32" s="15"/>
      <c r="C32" s="2"/>
      <c r="D32" s="3"/>
      <c r="E32" s="2"/>
      <c r="F32" s="3"/>
      <c r="G32" s="16"/>
      <c r="H32" s="23"/>
      <c r="I32">
        <f t="shared" si="0"/>
      </c>
      <c r="J32">
        <f t="shared" si="1"/>
      </c>
      <c r="L32" s="54"/>
      <c r="M32" s="8"/>
      <c r="N32" s="7"/>
      <c r="O32" s="9"/>
      <c r="P32" s="9"/>
      <c r="Q32" s="67"/>
      <c r="S32" s="42">
        <v>25</v>
      </c>
      <c r="T32" s="44">
        <v>5000</v>
      </c>
      <c r="U32" s="42" t="s">
        <v>29</v>
      </c>
    </row>
    <row r="33" spans="2:21" ht="12.75">
      <c r="B33" s="15"/>
      <c r="C33" s="2"/>
      <c r="D33" s="3"/>
      <c r="E33" s="2"/>
      <c r="F33" s="3"/>
      <c r="G33" s="16"/>
      <c r="H33" s="23"/>
      <c r="I33">
        <f t="shared" si="0"/>
      </c>
      <c r="J33">
        <f t="shared" si="1"/>
      </c>
      <c r="L33" s="54"/>
      <c r="M33" s="8"/>
      <c r="N33" s="7"/>
      <c r="O33" s="9"/>
      <c r="P33" s="9"/>
      <c r="Q33" s="67"/>
      <c r="S33" s="42">
        <v>26</v>
      </c>
      <c r="T33" s="44">
        <v>5270</v>
      </c>
      <c r="U33" s="42" t="s">
        <v>30</v>
      </c>
    </row>
    <row r="34" spans="2:21" ht="12.75">
      <c r="B34" s="15"/>
      <c r="C34" s="2"/>
      <c r="D34" s="3"/>
      <c r="E34" s="2"/>
      <c r="F34" s="3"/>
      <c r="G34" s="16"/>
      <c r="H34" s="23"/>
      <c r="I34">
        <f t="shared" si="0"/>
      </c>
      <c r="J34">
        <f t="shared" si="1"/>
      </c>
      <c r="L34" s="54"/>
      <c r="M34" s="8"/>
      <c r="N34" s="7"/>
      <c r="O34" s="9"/>
      <c r="P34" s="9"/>
      <c r="Q34" s="67"/>
      <c r="S34" s="42">
        <v>27</v>
      </c>
      <c r="T34" s="44">
        <v>6000</v>
      </c>
      <c r="U34" s="42" t="s">
        <v>3</v>
      </c>
    </row>
    <row r="35" spans="2:21" ht="12.75">
      <c r="B35" s="15"/>
      <c r="C35" s="2"/>
      <c r="D35" s="3"/>
      <c r="E35" s="2"/>
      <c r="F35" s="3"/>
      <c r="G35" s="16"/>
      <c r="H35" s="23"/>
      <c r="I35">
        <f t="shared" si="0"/>
      </c>
      <c r="J35">
        <f t="shared" si="1"/>
      </c>
      <c r="L35" s="54"/>
      <c r="M35" s="8"/>
      <c r="N35" s="7"/>
      <c r="O35" s="9"/>
      <c r="P35" s="9"/>
      <c r="Q35" s="67"/>
      <c r="S35" s="42">
        <v>28</v>
      </c>
      <c r="T35" s="44">
        <v>6100</v>
      </c>
      <c r="U35" s="42" t="s">
        <v>43</v>
      </c>
    </row>
    <row r="36" spans="2:21" ht="12.75">
      <c r="B36" s="15"/>
      <c r="C36" s="2"/>
      <c r="D36" s="3"/>
      <c r="E36" s="2"/>
      <c r="F36" s="3"/>
      <c r="G36" s="16"/>
      <c r="H36" s="23"/>
      <c r="I36">
        <f t="shared" si="0"/>
      </c>
      <c r="J36">
        <f t="shared" si="1"/>
      </c>
      <c r="L36" s="54"/>
      <c r="M36" s="8"/>
      <c r="N36" s="7"/>
      <c r="O36" s="9"/>
      <c r="P36" s="9"/>
      <c r="Q36" s="67"/>
      <c r="S36" s="42">
        <v>29</v>
      </c>
      <c r="T36" s="44">
        <v>6200</v>
      </c>
      <c r="U36" s="42" t="s">
        <v>35</v>
      </c>
    </row>
    <row r="37" spans="2:21" ht="12.75">
      <c r="B37" s="15"/>
      <c r="C37" s="2"/>
      <c r="D37" s="3"/>
      <c r="E37" s="2"/>
      <c r="F37" s="3"/>
      <c r="G37" s="16"/>
      <c r="H37" s="23"/>
      <c r="I37">
        <f t="shared" si="0"/>
      </c>
      <c r="J37">
        <f t="shared" si="1"/>
      </c>
      <c r="L37" s="54"/>
      <c r="M37" s="7"/>
      <c r="N37" s="7"/>
      <c r="O37" s="7"/>
      <c r="P37" s="7"/>
      <c r="Q37" s="67"/>
      <c r="S37" s="42">
        <v>30</v>
      </c>
      <c r="T37" s="44">
        <v>6400</v>
      </c>
      <c r="U37" s="42" t="s">
        <v>31</v>
      </c>
    </row>
    <row r="38" spans="2:21" ht="12.75">
      <c r="B38" s="15"/>
      <c r="C38" s="2"/>
      <c r="D38" s="3"/>
      <c r="E38" s="2"/>
      <c r="F38" s="3"/>
      <c r="G38" s="16"/>
      <c r="H38" s="23"/>
      <c r="I38">
        <f t="shared" si="0"/>
      </c>
      <c r="J38">
        <f t="shared" si="1"/>
      </c>
      <c r="L38" s="54"/>
      <c r="M38" s="7"/>
      <c r="N38" s="7"/>
      <c r="O38" s="7"/>
      <c r="P38" s="7"/>
      <c r="Q38" s="67"/>
      <c r="S38" s="42">
        <v>31</v>
      </c>
      <c r="T38" s="44">
        <v>6500</v>
      </c>
      <c r="U38" s="42" t="s">
        <v>32</v>
      </c>
    </row>
    <row r="39" spans="2:21" ht="12.75">
      <c r="B39" s="15"/>
      <c r="C39" s="2"/>
      <c r="D39" s="3"/>
      <c r="E39" s="2"/>
      <c r="F39" s="3"/>
      <c r="G39" s="16"/>
      <c r="H39" s="23"/>
      <c r="I39">
        <f t="shared" si="0"/>
      </c>
      <c r="J39">
        <f t="shared" si="1"/>
      </c>
      <c r="L39" s="54"/>
      <c r="M39" s="7"/>
      <c r="N39" s="7"/>
      <c r="O39" s="7"/>
      <c r="P39" s="7"/>
      <c r="Q39" s="67"/>
      <c r="S39" s="42">
        <v>32</v>
      </c>
      <c r="T39" s="44">
        <v>6600</v>
      </c>
      <c r="U39" s="42" t="s">
        <v>33</v>
      </c>
    </row>
    <row r="40" spans="2:21" ht="12.75">
      <c r="B40" s="15"/>
      <c r="C40" s="2"/>
      <c r="D40" s="3"/>
      <c r="E40" s="2"/>
      <c r="F40" s="3"/>
      <c r="G40" s="16"/>
      <c r="H40" s="23"/>
      <c r="I40">
        <f aca="true" t="shared" si="2" ref="I40:I71">IF($H40="","",LOOKUP(C40,$T$8:$T$26,$S$8:$S$26))</f>
      </c>
      <c r="J40">
        <f aca="true" t="shared" si="3" ref="J40:J71">IF($H40="","",LOOKUP(E40,$T$8:$T$26,$S$8:$S$26))</f>
      </c>
      <c r="L40" s="54"/>
      <c r="M40" s="7"/>
      <c r="N40" s="7"/>
      <c r="O40" s="7"/>
      <c r="P40" s="7"/>
      <c r="Q40" s="67"/>
      <c r="S40" s="42">
        <v>33</v>
      </c>
      <c r="T40" s="44">
        <v>6700</v>
      </c>
      <c r="U40" s="42" t="s">
        <v>90</v>
      </c>
    </row>
    <row r="41" spans="2:21" ht="12.75">
      <c r="B41" s="15"/>
      <c r="C41" s="2"/>
      <c r="D41" s="3"/>
      <c r="E41" s="2"/>
      <c r="F41" s="3"/>
      <c r="G41" s="16"/>
      <c r="H41" s="23"/>
      <c r="I41">
        <f t="shared" si="2"/>
      </c>
      <c r="J41">
        <f t="shared" si="3"/>
      </c>
      <c r="L41" s="54"/>
      <c r="M41" s="7"/>
      <c r="N41" s="7"/>
      <c r="O41" s="7"/>
      <c r="P41" s="7"/>
      <c r="Q41" s="67"/>
      <c r="S41" s="42">
        <v>34</v>
      </c>
      <c r="T41" s="44">
        <v>6800</v>
      </c>
      <c r="U41" s="42" t="s">
        <v>13</v>
      </c>
    </row>
    <row r="42" spans="2:21" ht="12.75">
      <c r="B42" s="15"/>
      <c r="C42" s="2"/>
      <c r="D42" s="3"/>
      <c r="E42" s="2"/>
      <c r="F42" s="3"/>
      <c r="G42" s="16"/>
      <c r="H42" s="23"/>
      <c r="I42">
        <f t="shared" si="2"/>
      </c>
      <c r="J42">
        <f t="shared" si="3"/>
      </c>
      <c r="L42" s="54"/>
      <c r="M42" s="7"/>
      <c r="N42" s="7"/>
      <c r="O42" s="7"/>
      <c r="P42" s="7"/>
      <c r="Q42" s="67"/>
      <c r="S42" s="42">
        <v>35</v>
      </c>
      <c r="T42" s="44"/>
      <c r="U42" s="42"/>
    </row>
    <row r="43" spans="2:21" ht="12.75">
      <c r="B43" s="15"/>
      <c r="C43" s="2"/>
      <c r="D43" s="3"/>
      <c r="E43" s="2"/>
      <c r="F43" s="3"/>
      <c r="G43" s="16"/>
      <c r="H43" s="23"/>
      <c r="I43">
        <f t="shared" si="2"/>
      </c>
      <c r="J43">
        <f t="shared" si="3"/>
      </c>
      <c r="L43" s="54"/>
      <c r="M43" s="7"/>
      <c r="N43" s="7"/>
      <c r="O43" s="7"/>
      <c r="P43" s="7"/>
      <c r="Q43" s="67"/>
      <c r="S43" s="42">
        <v>36</v>
      </c>
      <c r="T43" s="44">
        <v>7000</v>
      </c>
      <c r="U43" s="42" t="s">
        <v>36</v>
      </c>
    </row>
    <row r="44" spans="2:21" ht="12.75">
      <c r="B44" s="15"/>
      <c r="C44" s="2"/>
      <c r="D44" s="3"/>
      <c r="E44" s="2"/>
      <c r="F44" s="3"/>
      <c r="G44" s="16"/>
      <c r="H44" s="23"/>
      <c r="I44">
        <f t="shared" si="2"/>
      </c>
      <c r="J44">
        <f t="shared" si="3"/>
      </c>
      <c r="L44" s="54"/>
      <c r="M44" s="7"/>
      <c r="N44" s="7"/>
      <c r="O44" s="7"/>
      <c r="P44" s="7"/>
      <c r="Q44" s="67"/>
      <c r="S44" s="42">
        <v>37</v>
      </c>
      <c r="T44" s="44">
        <v>7500</v>
      </c>
      <c r="U44" s="42" t="s">
        <v>67</v>
      </c>
    </row>
    <row r="45" spans="2:21" ht="12.75">
      <c r="B45" s="15"/>
      <c r="C45" s="2"/>
      <c r="D45" s="3"/>
      <c r="E45" s="2"/>
      <c r="F45" s="3"/>
      <c r="G45" s="16"/>
      <c r="H45" s="23"/>
      <c r="I45">
        <f t="shared" si="2"/>
      </c>
      <c r="J45">
        <f t="shared" si="3"/>
      </c>
      <c r="L45" s="54"/>
      <c r="M45" s="7"/>
      <c r="N45" s="7"/>
      <c r="O45" s="7"/>
      <c r="P45" s="7"/>
      <c r="Q45" s="67"/>
      <c r="S45" s="42">
        <v>38</v>
      </c>
      <c r="T45" s="44">
        <v>8000</v>
      </c>
      <c r="U45" s="42" t="s">
        <v>37</v>
      </c>
    </row>
    <row r="46" spans="2:21" ht="12.75">
      <c r="B46" s="15"/>
      <c r="C46" s="2"/>
      <c r="D46" s="3"/>
      <c r="E46" s="2"/>
      <c r="F46" s="3"/>
      <c r="G46" s="16"/>
      <c r="H46" s="23"/>
      <c r="I46">
        <f t="shared" si="2"/>
      </c>
      <c r="J46">
        <f t="shared" si="3"/>
      </c>
      <c r="L46" s="54"/>
      <c r="M46" s="7"/>
      <c r="N46" s="7"/>
      <c r="O46" s="7"/>
      <c r="P46" s="7"/>
      <c r="Q46" s="67"/>
      <c r="S46" s="42">
        <v>39</v>
      </c>
      <c r="T46" s="44">
        <v>9000</v>
      </c>
      <c r="U46" s="42" t="s">
        <v>45</v>
      </c>
    </row>
    <row r="47" spans="2:21" ht="12.75">
      <c r="B47" s="15"/>
      <c r="C47" s="2"/>
      <c r="D47" s="3"/>
      <c r="E47" s="2"/>
      <c r="F47" s="3"/>
      <c r="G47" s="16"/>
      <c r="H47" s="23"/>
      <c r="I47">
        <f t="shared" si="2"/>
      </c>
      <c r="J47">
        <f t="shared" si="3"/>
      </c>
      <c r="L47" s="54"/>
      <c r="M47" s="7"/>
      <c r="N47" s="7"/>
      <c r="O47" s="7"/>
      <c r="P47" s="7"/>
      <c r="Q47" s="67"/>
      <c r="S47" s="42">
        <v>40</v>
      </c>
      <c r="T47" s="44"/>
      <c r="U47" s="42"/>
    </row>
    <row r="48" spans="2:21" ht="12.75">
      <c r="B48" s="15"/>
      <c r="C48" s="2"/>
      <c r="D48" s="3"/>
      <c r="E48" s="2"/>
      <c r="F48" s="3"/>
      <c r="G48" s="16"/>
      <c r="H48" s="23"/>
      <c r="I48">
        <f t="shared" si="2"/>
      </c>
      <c r="J48">
        <f t="shared" si="3"/>
      </c>
      <c r="L48" s="54"/>
      <c r="M48" s="7"/>
      <c r="N48" s="7"/>
      <c r="O48" s="7"/>
      <c r="P48" s="7"/>
      <c r="Q48" s="67"/>
      <c r="S48" s="42">
        <v>41</v>
      </c>
      <c r="T48" s="44"/>
      <c r="U48" s="42"/>
    </row>
    <row r="49" spans="2:21" ht="12.75">
      <c r="B49" s="15"/>
      <c r="C49" s="2"/>
      <c r="D49" s="3"/>
      <c r="E49" s="2"/>
      <c r="F49" s="3"/>
      <c r="G49" s="16"/>
      <c r="H49" s="23"/>
      <c r="I49">
        <f t="shared" si="2"/>
      </c>
      <c r="J49">
        <f t="shared" si="3"/>
      </c>
      <c r="L49" s="54"/>
      <c r="M49" s="7"/>
      <c r="N49" s="7"/>
      <c r="O49" s="7"/>
      <c r="P49" s="7"/>
      <c r="Q49" s="67"/>
      <c r="S49" s="42">
        <v>42</v>
      </c>
      <c r="T49" s="44"/>
      <c r="U49" s="42"/>
    </row>
    <row r="50" spans="2:21" ht="12.75">
      <c r="B50" s="15"/>
      <c r="C50" s="2"/>
      <c r="D50" s="3"/>
      <c r="E50" s="2"/>
      <c r="F50" s="3"/>
      <c r="G50" s="16"/>
      <c r="H50" s="23"/>
      <c r="I50">
        <f t="shared" si="2"/>
      </c>
      <c r="J50">
        <f t="shared" si="3"/>
      </c>
      <c r="L50" s="54"/>
      <c r="M50" s="7"/>
      <c r="N50" s="7"/>
      <c r="O50" s="7"/>
      <c r="P50" s="7"/>
      <c r="Q50" s="67"/>
      <c r="S50" s="42">
        <v>43</v>
      </c>
      <c r="T50" s="44"/>
      <c r="U50" s="42"/>
    </row>
    <row r="51" spans="2:21" ht="12.75">
      <c r="B51" s="15"/>
      <c r="C51" s="2"/>
      <c r="D51" s="3"/>
      <c r="E51" s="2"/>
      <c r="F51" s="3"/>
      <c r="G51" s="16"/>
      <c r="H51" s="23"/>
      <c r="I51">
        <f t="shared" si="2"/>
      </c>
      <c r="J51">
        <f t="shared" si="3"/>
      </c>
      <c r="L51" s="54"/>
      <c r="M51" s="7"/>
      <c r="N51" s="7"/>
      <c r="O51" s="7"/>
      <c r="P51" s="7"/>
      <c r="Q51" s="67"/>
      <c r="S51" s="42">
        <v>44</v>
      </c>
      <c r="T51" s="44"/>
      <c r="U51" s="42"/>
    </row>
    <row r="52" spans="2:21" ht="12.75">
      <c r="B52" s="15"/>
      <c r="C52" s="2"/>
      <c r="D52" s="3"/>
      <c r="E52" s="2"/>
      <c r="F52" s="3"/>
      <c r="G52" s="16"/>
      <c r="H52" s="23"/>
      <c r="I52">
        <f t="shared" si="2"/>
      </c>
      <c r="J52">
        <f t="shared" si="3"/>
      </c>
      <c r="L52" s="54"/>
      <c r="M52" s="8"/>
      <c r="N52" s="7"/>
      <c r="O52" s="9"/>
      <c r="P52" s="9"/>
      <c r="Q52" s="67"/>
      <c r="S52" s="42">
        <v>45</v>
      </c>
      <c r="T52" s="44"/>
      <c r="U52" s="42"/>
    </row>
    <row r="53" spans="2:23" ht="12.75">
      <c r="B53" s="15"/>
      <c r="C53" s="2"/>
      <c r="D53" s="3"/>
      <c r="E53" s="2"/>
      <c r="F53" s="3"/>
      <c r="G53" s="16"/>
      <c r="H53" s="23"/>
      <c r="I53">
        <f t="shared" si="2"/>
      </c>
      <c r="J53">
        <f t="shared" si="3"/>
      </c>
      <c r="L53" s="54"/>
      <c r="M53" s="8"/>
      <c r="N53" s="7"/>
      <c r="O53" s="9"/>
      <c r="P53" s="9"/>
      <c r="Q53" s="67"/>
      <c r="T53" s="57" t="s">
        <v>47</v>
      </c>
      <c r="U53" s="56"/>
      <c r="V53" s="56"/>
      <c r="W53" s="56"/>
    </row>
    <row r="54" spans="2:19" ht="12.75">
      <c r="B54" s="15"/>
      <c r="C54" s="2"/>
      <c r="D54" s="3"/>
      <c r="E54" s="2"/>
      <c r="F54" s="3"/>
      <c r="G54" s="16"/>
      <c r="H54" s="23"/>
      <c r="I54">
        <f t="shared" si="2"/>
      </c>
      <c r="J54">
        <f t="shared" si="3"/>
      </c>
      <c r="L54" s="54"/>
      <c r="M54" s="8"/>
      <c r="N54" s="7"/>
      <c r="O54" s="9"/>
      <c r="P54" s="9"/>
      <c r="Q54" s="67"/>
      <c r="S54" s="45"/>
    </row>
    <row r="55" spans="2:19" ht="12.75">
      <c r="B55" s="15"/>
      <c r="C55" s="2"/>
      <c r="D55" s="3"/>
      <c r="E55" s="2"/>
      <c r="F55" s="3"/>
      <c r="G55" s="16"/>
      <c r="H55" s="23"/>
      <c r="I55">
        <f t="shared" si="2"/>
      </c>
      <c r="J55">
        <f t="shared" si="3"/>
      </c>
      <c r="L55" s="54"/>
      <c r="M55" s="8"/>
      <c r="N55" s="7"/>
      <c r="O55" s="9"/>
      <c r="P55" s="9"/>
      <c r="Q55" s="67"/>
      <c r="S55" s="45"/>
    </row>
    <row r="56" spans="2:19" ht="12.75">
      <c r="B56" s="15"/>
      <c r="C56" s="2"/>
      <c r="D56" s="3"/>
      <c r="E56" s="2"/>
      <c r="F56" s="3"/>
      <c r="G56" s="16"/>
      <c r="H56" s="23"/>
      <c r="I56">
        <f t="shared" si="2"/>
      </c>
      <c r="J56">
        <f t="shared" si="3"/>
      </c>
      <c r="L56" s="54"/>
      <c r="M56" s="8"/>
      <c r="N56" s="7"/>
      <c r="O56" s="9"/>
      <c r="P56" s="9"/>
      <c r="Q56" s="67"/>
      <c r="S56" s="45"/>
    </row>
    <row r="57" spans="2:19" ht="12.75">
      <c r="B57" s="15"/>
      <c r="C57" s="2"/>
      <c r="D57" s="3"/>
      <c r="E57" s="2"/>
      <c r="F57" s="3"/>
      <c r="G57" s="16"/>
      <c r="H57" s="23"/>
      <c r="I57">
        <f t="shared" si="2"/>
      </c>
      <c r="J57">
        <f t="shared" si="3"/>
      </c>
      <c r="L57" s="54"/>
      <c r="M57" s="8"/>
      <c r="N57" s="7"/>
      <c r="O57" s="9"/>
      <c r="P57" s="9"/>
      <c r="Q57" s="67"/>
      <c r="S57" s="45"/>
    </row>
    <row r="58" spans="2:19" ht="12.75">
      <c r="B58" s="15"/>
      <c r="C58" s="2"/>
      <c r="D58" s="3"/>
      <c r="E58" s="2"/>
      <c r="F58" s="3"/>
      <c r="G58" s="16"/>
      <c r="H58" s="23"/>
      <c r="I58">
        <f t="shared" si="2"/>
      </c>
      <c r="J58">
        <f t="shared" si="3"/>
      </c>
      <c r="L58" s="54"/>
      <c r="M58" s="8"/>
      <c r="N58" s="7"/>
      <c r="O58" s="9"/>
      <c r="P58" s="9"/>
      <c r="Q58" s="67"/>
      <c r="S58" s="45"/>
    </row>
    <row r="59" spans="2:19" ht="12.75">
      <c r="B59" s="15"/>
      <c r="C59" s="2"/>
      <c r="D59" s="3"/>
      <c r="E59" s="2"/>
      <c r="F59" s="3"/>
      <c r="G59" s="16"/>
      <c r="H59" s="23"/>
      <c r="I59">
        <f t="shared" si="2"/>
      </c>
      <c r="J59">
        <f t="shared" si="3"/>
      </c>
      <c r="L59" s="54"/>
      <c r="M59" s="8"/>
      <c r="N59" s="7"/>
      <c r="O59" s="9"/>
      <c r="P59" s="9"/>
      <c r="Q59" s="67"/>
      <c r="S59" s="45"/>
    </row>
    <row r="60" spans="2:19" ht="12.75">
      <c r="B60" s="15"/>
      <c r="C60" s="2"/>
      <c r="D60" s="3"/>
      <c r="E60" s="2"/>
      <c r="F60" s="3"/>
      <c r="G60" s="16"/>
      <c r="H60" s="23"/>
      <c r="I60">
        <f t="shared" si="2"/>
      </c>
      <c r="J60">
        <f t="shared" si="3"/>
      </c>
      <c r="L60" s="54"/>
      <c r="M60" s="8"/>
      <c r="N60" s="7"/>
      <c r="O60" s="9"/>
      <c r="P60" s="9"/>
      <c r="Q60" s="67"/>
      <c r="S60" s="45"/>
    </row>
    <row r="61" spans="2:19" ht="12.75">
      <c r="B61" s="15"/>
      <c r="C61" s="2"/>
      <c r="D61" s="3"/>
      <c r="E61" s="2"/>
      <c r="F61" s="3"/>
      <c r="G61" s="16"/>
      <c r="H61" s="23"/>
      <c r="I61">
        <f t="shared" si="2"/>
      </c>
      <c r="J61">
        <f t="shared" si="3"/>
      </c>
      <c r="L61" s="54"/>
      <c r="M61" s="8"/>
      <c r="N61" s="7"/>
      <c r="O61" s="9"/>
      <c r="P61" s="9"/>
      <c r="Q61" s="67"/>
      <c r="S61" s="45"/>
    </row>
    <row r="62" spans="2:19" ht="12.75">
      <c r="B62" s="15"/>
      <c r="C62" s="2"/>
      <c r="D62" s="3"/>
      <c r="E62" s="2"/>
      <c r="F62" s="3"/>
      <c r="G62" s="16"/>
      <c r="H62" s="23"/>
      <c r="I62">
        <f t="shared" si="2"/>
      </c>
      <c r="J62">
        <f t="shared" si="3"/>
      </c>
      <c r="L62" s="54"/>
      <c r="M62" s="8"/>
      <c r="N62" s="7"/>
      <c r="O62" s="9"/>
      <c r="P62" s="9"/>
      <c r="Q62" s="67"/>
      <c r="S62" s="45"/>
    </row>
    <row r="63" spans="2:19" ht="12.75">
      <c r="B63" s="15"/>
      <c r="C63" s="2"/>
      <c r="D63" s="3"/>
      <c r="E63" s="2"/>
      <c r="F63" s="3"/>
      <c r="G63" s="16"/>
      <c r="H63" s="23"/>
      <c r="I63">
        <f t="shared" si="2"/>
      </c>
      <c r="J63">
        <f t="shared" si="3"/>
      </c>
      <c r="L63" s="54"/>
      <c r="M63" s="8"/>
      <c r="N63" s="7"/>
      <c r="O63" s="9"/>
      <c r="P63" s="9"/>
      <c r="Q63" s="67"/>
      <c r="S63" s="45"/>
    </row>
    <row r="64" spans="2:19" ht="12.75">
      <c r="B64" s="15"/>
      <c r="C64" s="2"/>
      <c r="D64" s="3"/>
      <c r="E64" s="2"/>
      <c r="F64" s="3"/>
      <c r="G64" s="16"/>
      <c r="H64" s="23"/>
      <c r="I64">
        <f t="shared" si="2"/>
      </c>
      <c r="J64">
        <f t="shared" si="3"/>
      </c>
      <c r="L64" s="54"/>
      <c r="M64" s="8"/>
      <c r="N64" s="7"/>
      <c r="O64" s="9"/>
      <c r="P64" s="9"/>
      <c r="Q64" s="67"/>
      <c r="S64" s="45"/>
    </row>
    <row r="65" spans="2:19" ht="12.75">
      <c r="B65" s="15"/>
      <c r="C65" s="2"/>
      <c r="D65" s="3"/>
      <c r="E65" s="2"/>
      <c r="F65" s="3"/>
      <c r="G65" s="16"/>
      <c r="H65" s="23"/>
      <c r="I65">
        <f t="shared" si="2"/>
      </c>
      <c r="J65">
        <f t="shared" si="3"/>
      </c>
      <c r="L65" s="54"/>
      <c r="M65" s="8"/>
      <c r="N65" s="7"/>
      <c r="O65" s="9"/>
      <c r="P65" s="9"/>
      <c r="Q65" s="67"/>
      <c r="S65" s="45"/>
    </row>
    <row r="66" spans="2:19" ht="12.75">
      <c r="B66" s="15"/>
      <c r="C66" s="2"/>
      <c r="D66" s="3"/>
      <c r="E66" s="2"/>
      <c r="F66" s="3"/>
      <c r="G66" s="16"/>
      <c r="H66" s="23"/>
      <c r="I66">
        <f t="shared" si="2"/>
      </c>
      <c r="J66">
        <f t="shared" si="3"/>
      </c>
      <c r="L66" s="54"/>
      <c r="M66" s="8"/>
      <c r="N66" s="7"/>
      <c r="O66" s="9"/>
      <c r="P66" s="9"/>
      <c r="Q66" s="67"/>
      <c r="S66" s="45"/>
    </row>
    <row r="67" spans="2:19" ht="12.75">
      <c r="B67" s="15"/>
      <c r="C67" s="2"/>
      <c r="D67" s="3"/>
      <c r="E67" s="2"/>
      <c r="F67" s="3"/>
      <c r="G67" s="16"/>
      <c r="H67" s="23"/>
      <c r="I67">
        <f t="shared" si="2"/>
      </c>
      <c r="J67">
        <f t="shared" si="3"/>
      </c>
      <c r="L67" s="54"/>
      <c r="M67" s="8"/>
      <c r="N67" s="7"/>
      <c r="O67" s="9"/>
      <c r="P67" s="9"/>
      <c r="Q67" s="67"/>
      <c r="S67" s="45"/>
    </row>
    <row r="68" spans="2:17" ht="12.75">
      <c r="B68" s="15"/>
      <c r="C68" s="2"/>
      <c r="D68" s="3"/>
      <c r="E68" s="2"/>
      <c r="F68" s="3"/>
      <c r="G68" s="16"/>
      <c r="H68" s="23"/>
      <c r="I68">
        <f t="shared" si="2"/>
      </c>
      <c r="J68">
        <f t="shared" si="3"/>
      </c>
      <c r="L68" s="54"/>
      <c r="M68" s="8"/>
      <c r="N68" s="7"/>
      <c r="O68" s="9"/>
      <c r="P68" s="9"/>
      <c r="Q68" s="67"/>
    </row>
    <row r="69" spans="2:17" ht="12.75">
      <c r="B69" s="15"/>
      <c r="C69" s="2"/>
      <c r="D69" s="3"/>
      <c r="E69" s="2"/>
      <c r="F69" s="3"/>
      <c r="G69" s="16"/>
      <c r="H69" s="23"/>
      <c r="I69">
        <f t="shared" si="2"/>
      </c>
      <c r="J69">
        <f t="shared" si="3"/>
      </c>
      <c r="L69" s="54"/>
      <c r="M69" s="8"/>
      <c r="N69" s="7"/>
      <c r="O69" s="9"/>
      <c r="P69" s="9"/>
      <c r="Q69" s="67"/>
    </row>
    <row r="70" spans="2:17" ht="12.75">
      <c r="B70" s="15"/>
      <c r="C70" s="2"/>
      <c r="D70" s="3"/>
      <c r="E70" s="2"/>
      <c r="F70" s="3"/>
      <c r="G70" s="16"/>
      <c r="H70" s="23"/>
      <c r="I70">
        <f t="shared" si="2"/>
      </c>
      <c r="J70">
        <f t="shared" si="3"/>
      </c>
      <c r="L70" s="54"/>
      <c r="M70" s="8"/>
      <c r="N70" s="7"/>
      <c r="O70" s="9"/>
      <c r="P70" s="9"/>
      <c r="Q70" s="67"/>
    </row>
    <row r="71" spans="2:17" ht="12.75">
      <c r="B71" s="15"/>
      <c r="C71" s="2"/>
      <c r="D71" s="3"/>
      <c r="E71" s="2"/>
      <c r="F71" s="3"/>
      <c r="G71" s="16"/>
      <c r="H71" s="23"/>
      <c r="I71">
        <f t="shared" si="2"/>
      </c>
      <c r="J71">
        <f t="shared" si="3"/>
      </c>
      <c r="L71" s="54"/>
      <c r="M71" s="8"/>
      <c r="N71" s="7"/>
      <c r="O71" s="9"/>
      <c r="P71" s="9"/>
      <c r="Q71" s="67"/>
    </row>
    <row r="72" spans="2:17" ht="12.75">
      <c r="B72" s="15"/>
      <c r="C72" s="2"/>
      <c r="D72" s="3"/>
      <c r="E72" s="2"/>
      <c r="F72" s="3"/>
      <c r="G72" s="16"/>
      <c r="H72" s="23"/>
      <c r="I72">
        <f aca="true" t="shared" si="4" ref="I72:I100">IF($H72="","",LOOKUP(C72,$T$8:$T$26,$S$8:$S$26))</f>
      </c>
      <c r="J72">
        <f aca="true" t="shared" si="5" ref="J72:J100">IF($H72="","",LOOKUP(E72,$T$8:$T$26,$S$8:$S$26))</f>
      </c>
      <c r="L72" s="54"/>
      <c r="M72" s="8"/>
      <c r="N72" s="7"/>
      <c r="O72" s="9"/>
      <c r="P72" s="9"/>
      <c r="Q72" s="67"/>
    </row>
    <row r="73" spans="2:17" ht="12.75">
      <c r="B73" s="15"/>
      <c r="C73" s="2"/>
      <c r="D73" s="3"/>
      <c r="E73" s="2"/>
      <c r="F73" s="3"/>
      <c r="G73" s="16"/>
      <c r="H73" s="23"/>
      <c r="I73">
        <f t="shared" si="4"/>
      </c>
      <c r="J73">
        <f t="shared" si="5"/>
      </c>
      <c r="L73" s="54"/>
      <c r="M73" s="8"/>
      <c r="N73" s="7"/>
      <c r="O73" s="9"/>
      <c r="P73" s="9"/>
      <c r="Q73" s="67"/>
    </row>
    <row r="74" spans="2:17" ht="12.75">
      <c r="B74" s="15"/>
      <c r="C74" s="2"/>
      <c r="D74" s="3"/>
      <c r="E74" s="2"/>
      <c r="F74" s="3"/>
      <c r="G74" s="16"/>
      <c r="H74" s="23"/>
      <c r="I74">
        <f t="shared" si="4"/>
      </c>
      <c r="J74">
        <f t="shared" si="5"/>
      </c>
      <c r="L74" s="54"/>
      <c r="M74" s="8"/>
      <c r="N74" s="7"/>
      <c r="O74" s="9"/>
      <c r="P74" s="9"/>
      <c r="Q74" s="67"/>
    </row>
    <row r="75" spans="2:17" ht="12.75">
      <c r="B75" s="15"/>
      <c r="C75" s="2"/>
      <c r="D75" s="3"/>
      <c r="E75" s="2"/>
      <c r="F75" s="3"/>
      <c r="G75" s="16"/>
      <c r="H75" s="23"/>
      <c r="I75">
        <f t="shared" si="4"/>
      </c>
      <c r="J75">
        <f t="shared" si="5"/>
      </c>
      <c r="L75" s="54"/>
      <c r="M75" s="8"/>
      <c r="N75" s="7"/>
      <c r="O75" s="9"/>
      <c r="P75" s="9"/>
      <c r="Q75" s="67"/>
    </row>
    <row r="76" spans="2:17" ht="12.75">
      <c r="B76" s="15"/>
      <c r="C76" s="2"/>
      <c r="D76" s="3"/>
      <c r="E76" s="2"/>
      <c r="F76" s="3"/>
      <c r="G76" s="16"/>
      <c r="H76" s="23"/>
      <c r="I76">
        <f t="shared" si="4"/>
      </c>
      <c r="J76">
        <f t="shared" si="5"/>
      </c>
      <c r="L76" s="54"/>
      <c r="M76" s="8"/>
      <c r="N76" s="7"/>
      <c r="O76" s="9"/>
      <c r="P76" s="9"/>
      <c r="Q76" s="67"/>
    </row>
    <row r="77" spans="2:17" ht="12.75">
      <c r="B77" s="15"/>
      <c r="C77" s="2"/>
      <c r="D77" s="3"/>
      <c r="E77" s="2"/>
      <c r="F77" s="3"/>
      <c r="G77" s="16"/>
      <c r="H77" s="23"/>
      <c r="I77">
        <f t="shared" si="4"/>
      </c>
      <c r="J77">
        <f t="shared" si="5"/>
      </c>
      <c r="L77" s="54"/>
      <c r="M77" s="8"/>
      <c r="N77" s="7"/>
      <c r="O77" s="9"/>
      <c r="P77" s="9"/>
      <c r="Q77" s="67"/>
    </row>
    <row r="78" spans="2:17" ht="12.75">
      <c r="B78" s="15"/>
      <c r="C78" s="2"/>
      <c r="D78" s="3"/>
      <c r="E78" s="2"/>
      <c r="F78" s="3"/>
      <c r="G78" s="16"/>
      <c r="H78" s="23"/>
      <c r="I78">
        <f t="shared" si="4"/>
      </c>
      <c r="J78">
        <f t="shared" si="5"/>
      </c>
      <c r="L78" s="54"/>
      <c r="M78" s="8"/>
      <c r="N78" s="7"/>
      <c r="O78" s="9"/>
      <c r="P78" s="9"/>
      <c r="Q78" s="67"/>
    </row>
    <row r="79" spans="2:17" ht="12.75">
      <c r="B79" s="15"/>
      <c r="C79" s="2"/>
      <c r="D79" s="3"/>
      <c r="E79" s="2"/>
      <c r="F79" s="3"/>
      <c r="G79" s="16"/>
      <c r="H79" s="23"/>
      <c r="I79">
        <f t="shared" si="4"/>
      </c>
      <c r="J79">
        <f t="shared" si="5"/>
      </c>
      <c r="L79" s="54"/>
      <c r="M79" s="8"/>
      <c r="N79" s="7"/>
      <c r="O79" s="9"/>
      <c r="P79" s="9"/>
      <c r="Q79" s="67"/>
    </row>
    <row r="80" spans="2:17" ht="12.75">
      <c r="B80" s="15"/>
      <c r="C80" s="2"/>
      <c r="D80" s="3"/>
      <c r="E80" s="2"/>
      <c r="F80" s="3"/>
      <c r="G80" s="16"/>
      <c r="H80" s="23"/>
      <c r="I80">
        <f t="shared" si="4"/>
      </c>
      <c r="J80">
        <f t="shared" si="5"/>
      </c>
      <c r="L80" s="54"/>
      <c r="M80" s="8"/>
      <c r="N80" s="7"/>
      <c r="O80" s="9"/>
      <c r="P80" s="9"/>
      <c r="Q80" s="67"/>
    </row>
    <row r="81" spans="2:17" ht="12.75">
      <c r="B81" s="15"/>
      <c r="C81" s="2"/>
      <c r="D81" s="3"/>
      <c r="E81" s="2"/>
      <c r="F81" s="3"/>
      <c r="G81" s="16"/>
      <c r="H81" s="23"/>
      <c r="I81">
        <f t="shared" si="4"/>
      </c>
      <c r="J81">
        <f t="shared" si="5"/>
      </c>
      <c r="L81" s="54"/>
      <c r="M81" s="8"/>
      <c r="N81" s="7"/>
      <c r="O81" s="9"/>
      <c r="P81" s="9"/>
      <c r="Q81" s="67"/>
    </row>
    <row r="82" spans="2:17" ht="12.75">
      <c r="B82" s="15"/>
      <c r="C82" s="2"/>
      <c r="D82" s="3"/>
      <c r="E82" s="2"/>
      <c r="F82" s="3"/>
      <c r="G82" s="16"/>
      <c r="H82" s="23"/>
      <c r="I82">
        <f t="shared" si="4"/>
      </c>
      <c r="J82">
        <f t="shared" si="5"/>
      </c>
      <c r="L82" s="54"/>
      <c r="M82" s="8"/>
      <c r="N82" s="7"/>
      <c r="O82" s="9"/>
      <c r="P82" s="9"/>
      <c r="Q82" s="67"/>
    </row>
    <row r="83" spans="2:17" ht="12.75">
      <c r="B83" s="15"/>
      <c r="C83" s="2"/>
      <c r="D83" s="3"/>
      <c r="E83" s="2"/>
      <c r="F83" s="3"/>
      <c r="G83" s="16"/>
      <c r="H83" s="23"/>
      <c r="I83">
        <f t="shared" si="4"/>
      </c>
      <c r="J83">
        <f t="shared" si="5"/>
      </c>
      <c r="L83" s="54"/>
      <c r="M83" s="8"/>
      <c r="N83" s="7"/>
      <c r="O83" s="9"/>
      <c r="P83" s="9"/>
      <c r="Q83" s="67"/>
    </row>
    <row r="84" spans="2:17" ht="12.75">
      <c r="B84" s="15"/>
      <c r="C84" s="2"/>
      <c r="D84" s="3"/>
      <c r="E84" s="2"/>
      <c r="F84" s="3"/>
      <c r="G84" s="16"/>
      <c r="H84" s="23"/>
      <c r="I84">
        <f t="shared" si="4"/>
      </c>
      <c r="J84">
        <f t="shared" si="5"/>
      </c>
      <c r="L84" s="54"/>
      <c r="M84" s="8"/>
      <c r="N84" s="7"/>
      <c r="O84" s="9"/>
      <c r="P84" s="9"/>
      <c r="Q84" s="67"/>
    </row>
    <row r="85" spans="2:17" ht="12.75">
      <c r="B85" s="15"/>
      <c r="C85" s="2"/>
      <c r="D85" s="3"/>
      <c r="E85" s="2"/>
      <c r="F85" s="3"/>
      <c r="G85" s="16"/>
      <c r="H85" s="23"/>
      <c r="I85">
        <f t="shared" si="4"/>
      </c>
      <c r="J85">
        <f t="shared" si="5"/>
      </c>
      <c r="L85" s="54"/>
      <c r="M85" s="8"/>
      <c r="N85" s="7"/>
      <c r="O85" s="9"/>
      <c r="P85" s="9"/>
      <c r="Q85" s="67"/>
    </row>
    <row r="86" spans="2:17" ht="12.75">
      <c r="B86" s="15"/>
      <c r="C86" s="2"/>
      <c r="D86" s="3"/>
      <c r="E86" s="2"/>
      <c r="F86" s="3"/>
      <c r="G86" s="16"/>
      <c r="H86" s="23"/>
      <c r="I86">
        <f t="shared" si="4"/>
      </c>
      <c r="J86">
        <f t="shared" si="5"/>
      </c>
      <c r="L86" s="54"/>
      <c r="M86" s="8"/>
      <c r="N86" s="7"/>
      <c r="O86" s="9"/>
      <c r="P86" s="9"/>
      <c r="Q86" s="67"/>
    </row>
    <row r="87" spans="2:17" ht="12.75">
      <c r="B87" s="15"/>
      <c r="C87" s="2"/>
      <c r="D87" s="3"/>
      <c r="E87" s="2"/>
      <c r="F87" s="3"/>
      <c r="G87" s="16"/>
      <c r="H87" s="23"/>
      <c r="I87">
        <f t="shared" si="4"/>
      </c>
      <c r="J87">
        <f t="shared" si="5"/>
      </c>
      <c r="L87" s="54"/>
      <c r="M87" s="8"/>
      <c r="N87" s="7"/>
      <c r="O87" s="9"/>
      <c r="P87" s="9"/>
      <c r="Q87" s="67"/>
    </row>
    <row r="88" spans="2:17" ht="12.75">
      <c r="B88" s="15"/>
      <c r="C88" s="2"/>
      <c r="D88" s="3"/>
      <c r="E88" s="2"/>
      <c r="F88" s="3"/>
      <c r="G88" s="16"/>
      <c r="H88" s="23"/>
      <c r="I88">
        <f t="shared" si="4"/>
      </c>
      <c r="J88">
        <f t="shared" si="5"/>
      </c>
      <c r="L88" s="54"/>
      <c r="M88" s="8"/>
      <c r="N88" s="7"/>
      <c r="O88" s="9"/>
      <c r="P88" s="9"/>
      <c r="Q88" s="67"/>
    </row>
    <row r="89" spans="2:17" ht="12.75">
      <c r="B89" s="15"/>
      <c r="C89" s="2"/>
      <c r="D89" s="3"/>
      <c r="E89" s="2"/>
      <c r="F89" s="3"/>
      <c r="G89" s="16"/>
      <c r="H89" s="23"/>
      <c r="I89">
        <f t="shared" si="4"/>
      </c>
      <c r="J89">
        <f t="shared" si="5"/>
      </c>
      <c r="L89" s="54"/>
      <c r="M89" s="8"/>
      <c r="N89" s="7"/>
      <c r="O89" s="9"/>
      <c r="P89" s="9"/>
      <c r="Q89" s="67"/>
    </row>
    <row r="90" spans="2:17" ht="12.75">
      <c r="B90" s="15"/>
      <c r="C90" s="2"/>
      <c r="D90" s="3"/>
      <c r="E90" s="2"/>
      <c r="F90" s="3"/>
      <c r="G90" s="16"/>
      <c r="H90" s="23"/>
      <c r="I90">
        <f t="shared" si="4"/>
      </c>
      <c r="J90">
        <f t="shared" si="5"/>
      </c>
      <c r="L90" s="54"/>
      <c r="M90" s="8"/>
      <c r="N90" s="7"/>
      <c r="O90" s="9"/>
      <c r="P90" s="9"/>
      <c r="Q90" s="67"/>
    </row>
    <row r="91" spans="2:17" ht="12.75">
      <c r="B91" s="15"/>
      <c r="C91" s="2"/>
      <c r="D91" s="3"/>
      <c r="E91" s="2"/>
      <c r="F91" s="3"/>
      <c r="G91" s="16"/>
      <c r="H91" s="23"/>
      <c r="I91">
        <f t="shared" si="4"/>
      </c>
      <c r="J91">
        <f t="shared" si="5"/>
      </c>
      <c r="L91" s="54"/>
      <c r="M91" s="8"/>
      <c r="N91" s="7"/>
      <c r="O91" s="9"/>
      <c r="P91" s="9"/>
      <c r="Q91" s="67"/>
    </row>
    <row r="92" spans="2:17" ht="12.75">
      <c r="B92" s="15"/>
      <c r="C92" s="2"/>
      <c r="D92" s="3"/>
      <c r="E92" s="2"/>
      <c r="F92" s="3"/>
      <c r="G92" s="16"/>
      <c r="H92" s="23"/>
      <c r="I92">
        <f t="shared" si="4"/>
      </c>
      <c r="J92">
        <f t="shared" si="5"/>
      </c>
      <c r="L92" s="54"/>
      <c r="M92" s="8"/>
      <c r="N92" s="7"/>
      <c r="O92" s="9"/>
      <c r="P92" s="9"/>
      <c r="Q92" s="67"/>
    </row>
    <row r="93" spans="2:17" ht="12.75">
      <c r="B93" s="15"/>
      <c r="C93" s="2"/>
      <c r="D93" s="3"/>
      <c r="E93" s="2"/>
      <c r="F93" s="3"/>
      <c r="G93" s="16"/>
      <c r="H93" s="23"/>
      <c r="I93">
        <f t="shared" si="4"/>
      </c>
      <c r="J93">
        <f t="shared" si="5"/>
      </c>
      <c r="L93" s="54"/>
      <c r="M93" s="8"/>
      <c r="N93" s="7"/>
      <c r="O93" s="9"/>
      <c r="P93" s="9"/>
      <c r="Q93" s="67"/>
    </row>
    <row r="94" spans="2:17" ht="12.75">
      <c r="B94" s="15"/>
      <c r="C94" s="2"/>
      <c r="D94" s="3"/>
      <c r="E94" s="2"/>
      <c r="F94" s="3"/>
      <c r="G94" s="16"/>
      <c r="H94" s="23"/>
      <c r="I94">
        <f t="shared" si="4"/>
      </c>
      <c r="J94">
        <f t="shared" si="5"/>
      </c>
      <c r="L94" s="54"/>
      <c r="M94" s="8"/>
      <c r="N94" s="7"/>
      <c r="O94" s="9"/>
      <c r="P94" s="9"/>
      <c r="Q94" s="67"/>
    </row>
    <row r="95" spans="2:17" ht="12.75">
      <c r="B95" s="15"/>
      <c r="C95" s="2"/>
      <c r="D95" s="3"/>
      <c r="E95" s="2"/>
      <c r="F95" s="3"/>
      <c r="G95" s="16"/>
      <c r="H95" s="23"/>
      <c r="I95">
        <f t="shared" si="4"/>
      </c>
      <c r="J95">
        <f t="shared" si="5"/>
      </c>
      <c r="L95" s="54"/>
      <c r="M95" s="8"/>
      <c r="N95" s="7"/>
      <c r="O95" s="9"/>
      <c r="P95" s="9"/>
      <c r="Q95" s="67"/>
    </row>
    <row r="96" spans="2:17" ht="12.75">
      <c r="B96" s="15"/>
      <c r="C96" s="2"/>
      <c r="D96" s="3"/>
      <c r="E96" s="2"/>
      <c r="F96" s="3"/>
      <c r="G96" s="16"/>
      <c r="H96" s="23"/>
      <c r="I96">
        <f t="shared" si="4"/>
      </c>
      <c r="J96">
        <f t="shared" si="5"/>
      </c>
      <c r="L96" s="54"/>
      <c r="M96" s="8"/>
      <c r="N96" s="7"/>
      <c r="O96" s="9"/>
      <c r="P96" s="9"/>
      <c r="Q96" s="67"/>
    </row>
    <row r="97" spans="2:17" ht="12.75">
      <c r="B97" s="15"/>
      <c r="C97" s="2"/>
      <c r="D97" s="3"/>
      <c r="E97" s="2"/>
      <c r="F97" s="3"/>
      <c r="G97" s="16"/>
      <c r="H97" s="23"/>
      <c r="I97">
        <f t="shared" si="4"/>
      </c>
      <c r="J97">
        <f t="shared" si="5"/>
      </c>
      <c r="L97" s="54"/>
      <c r="M97" s="8"/>
      <c r="N97" s="7"/>
      <c r="O97" s="9"/>
      <c r="P97" s="9"/>
      <c r="Q97" s="67"/>
    </row>
    <row r="98" spans="2:17" ht="12.75">
      <c r="B98" s="15"/>
      <c r="C98" s="2"/>
      <c r="D98" s="3"/>
      <c r="E98" s="2"/>
      <c r="F98" s="3"/>
      <c r="G98" s="16"/>
      <c r="H98" s="23"/>
      <c r="I98">
        <f t="shared" si="4"/>
      </c>
      <c r="J98">
        <f t="shared" si="5"/>
      </c>
      <c r="L98" s="54"/>
      <c r="M98" s="8"/>
      <c r="N98" s="7"/>
      <c r="O98" s="9"/>
      <c r="P98" s="9"/>
      <c r="Q98" s="67"/>
    </row>
    <row r="99" spans="2:17" ht="12.75">
      <c r="B99" s="15"/>
      <c r="C99" s="2"/>
      <c r="D99" s="3"/>
      <c r="E99" s="2"/>
      <c r="F99" s="3"/>
      <c r="G99" s="16"/>
      <c r="H99" s="23"/>
      <c r="I99">
        <f t="shared" si="4"/>
      </c>
      <c r="J99">
        <f t="shared" si="5"/>
      </c>
      <c r="L99" s="54"/>
      <c r="M99" s="8"/>
      <c r="N99" s="7"/>
      <c r="O99" s="9"/>
      <c r="P99" s="9"/>
      <c r="Q99" s="67"/>
    </row>
    <row r="100" spans="2:17" ht="12.75">
      <c r="B100" s="15"/>
      <c r="C100" s="2"/>
      <c r="D100" s="3"/>
      <c r="E100" s="2"/>
      <c r="F100" s="3"/>
      <c r="G100" s="16"/>
      <c r="H100" s="23"/>
      <c r="I100">
        <f t="shared" si="4"/>
      </c>
      <c r="J100">
        <f t="shared" si="5"/>
      </c>
      <c r="L100" s="54"/>
      <c r="M100" s="8"/>
      <c r="N100" s="7"/>
      <c r="O100" s="9"/>
      <c r="P100" s="9"/>
      <c r="Q100" s="67"/>
    </row>
    <row r="101" spans="3:17" ht="12.75">
      <c r="C101" s="21"/>
      <c r="E101" s="21"/>
      <c r="L101" s="54"/>
      <c r="M101" s="8"/>
      <c r="N101" s="7"/>
      <c r="O101" s="9"/>
      <c r="P101" s="9"/>
      <c r="Q101" s="67"/>
    </row>
    <row r="102" spans="3:17" ht="12.75">
      <c r="C102" s="21"/>
      <c r="L102" s="54"/>
      <c r="M102" s="8"/>
      <c r="N102" s="7"/>
      <c r="O102" s="9"/>
      <c r="P102" s="9"/>
      <c r="Q102" s="67"/>
    </row>
    <row r="103" spans="3:17" ht="12.75">
      <c r="C103" s="21"/>
      <c r="L103" s="54"/>
      <c r="M103" s="8"/>
      <c r="N103" s="7"/>
      <c r="O103" s="9"/>
      <c r="P103" s="9"/>
      <c r="Q103" s="67"/>
    </row>
    <row r="104" spans="3:17" ht="12.75">
      <c r="C104" s="21"/>
      <c r="L104" s="54"/>
      <c r="M104" s="8"/>
      <c r="N104" s="7"/>
      <c r="O104" s="9"/>
      <c r="P104" s="9"/>
      <c r="Q104" s="67"/>
    </row>
    <row r="105" spans="3:17" ht="12.75">
      <c r="C105" s="21"/>
      <c r="L105" s="54"/>
      <c r="M105" s="8"/>
      <c r="N105" s="7"/>
      <c r="O105" s="9"/>
      <c r="P105" s="9"/>
      <c r="Q105" s="67"/>
    </row>
    <row r="106" spans="3:17" ht="12.75">
      <c r="C106" s="21"/>
      <c r="L106" s="54"/>
      <c r="M106" s="8"/>
      <c r="N106" s="7"/>
      <c r="O106" s="9"/>
      <c r="P106" s="9"/>
      <c r="Q106" s="67"/>
    </row>
    <row r="107" spans="3:17" ht="12.75">
      <c r="C107" s="21"/>
      <c r="L107" s="54"/>
      <c r="M107" s="8"/>
      <c r="N107" s="7"/>
      <c r="O107" s="9"/>
      <c r="P107" s="9"/>
      <c r="Q107" s="67"/>
    </row>
    <row r="108" spans="3:17" ht="12.75">
      <c r="C108" s="21"/>
      <c r="L108" s="54"/>
      <c r="M108" s="8"/>
      <c r="N108" s="7"/>
      <c r="O108" s="9"/>
      <c r="P108" s="9"/>
      <c r="Q108" s="67"/>
    </row>
    <row r="109" spans="3:17" ht="12.75">
      <c r="C109" s="21"/>
      <c r="L109" s="54"/>
      <c r="M109" s="8"/>
      <c r="N109" s="7"/>
      <c r="O109" s="9"/>
      <c r="P109" s="9"/>
      <c r="Q109" s="67"/>
    </row>
    <row r="110" spans="3:17" ht="12.75">
      <c r="C110" s="21"/>
      <c r="L110" s="54"/>
      <c r="M110" s="8"/>
      <c r="N110" s="7"/>
      <c r="O110" s="9"/>
      <c r="P110" s="9"/>
      <c r="Q110" s="67"/>
    </row>
    <row r="111" spans="3:17" ht="12.75">
      <c r="C111" s="21"/>
      <c r="L111" s="54"/>
      <c r="M111" s="8"/>
      <c r="N111" s="7"/>
      <c r="O111" s="9"/>
      <c r="P111" s="9"/>
      <c r="Q111" s="67"/>
    </row>
    <row r="112" spans="3:17" ht="12.75">
      <c r="C112" s="21"/>
      <c r="L112" s="54"/>
      <c r="M112" s="8"/>
      <c r="N112" s="7"/>
      <c r="O112" s="9"/>
      <c r="P112" s="9"/>
      <c r="Q112" s="67"/>
    </row>
    <row r="113" spans="3:17" ht="12.75">
      <c r="C113" s="21"/>
      <c r="L113" s="54"/>
      <c r="M113" s="8"/>
      <c r="N113" s="7"/>
      <c r="O113" s="9"/>
      <c r="P113" s="9"/>
      <c r="Q113" s="67"/>
    </row>
    <row r="114" spans="3:17" ht="12.75">
      <c r="C114" s="21"/>
      <c r="L114" s="54"/>
      <c r="M114" s="8"/>
      <c r="N114" s="7"/>
      <c r="O114" s="9"/>
      <c r="P114" s="9"/>
      <c r="Q114" s="67"/>
    </row>
    <row r="115" spans="3:17" ht="12.75">
      <c r="C115" s="21"/>
      <c r="L115" s="54"/>
      <c r="M115" s="8"/>
      <c r="N115" s="7"/>
      <c r="O115" s="9"/>
      <c r="P115" s="9"/>
      <c r="Q115" s="67"/>
    </row>
    <row r="116" spans="3:17" ht="12.75">
      <c r="C116" s="21"/>
      <c r="L116" s="54"/>
      <c r="M116" s="8"/>
      <c r="N116" s="7"/>
      <c r="O116" s="9"/>
      <c r="P116" s="9"/>
      <c r="Q116" s="67"/>
    </row>
    <row r="117" spans="3:17" ht="12.75">
      <c r="C117" s="21"/>
      <c r="L117" s="54"/>
      <c r="M117" s="8"/>
      <c r="N117" s="7"/>
      <c r="O117" s="9"/>
      <c r="P117" s="9"/>
      <c r="Q117" s="67"/>
    </row>
    <row r="118" spans="3:17" ht="12.75">
      <c r="C118" s="21"/>
      <c r="L118" s="54"/>
      <c r="M118" s="8"/>
      <c r="N118" s="7"/>
      <c r="O118" s="9"/>
      <c r="P118" s="9"/>
      <c r="Q118" s="67"/>
    </row>
    <row r="119" spans="3:17" ht="12.75">
      <c r="C119" s="21"/>
      <c r="L119" s="54"/>
      <c r="M119" s="8"/>
      <c r="N119" s="7"/>
      <c r="O119" s="9"/>
      <c r="P119" s="9"/>
      <c r="Q119" s="67"/>
    </row>
    <row r="120" spans="3:17" ht="12.75">
      <c r="C120" s="21"/>
      <c r="L120" s="54"/>
      <c r="M120" s="8"/>
      <c r="N120" s="7"/>
      <c r="O120" s="9"/>
      <c r="P120" s="9"/>
      <c r="Q120" s="67"/>
    </row>
    <row r="121" spans="3:17" ht="12.75">
      <c r="C121" s="21"/>
      <c r="L121" s="54"/>
      <c r="M121" s="8"/>
      <c r="N121" s="7"/>
      <c r="O121" s="9"/>
      <c r="P121" s="9"/>
      <c r="Q121" s="67"/>
    </row>
    <row r="122" spans="3:17" ht="12.75">
      <c r="C122" s="21"/>
      <c r="L122" s="54"/>
      <c r="M122" s="8"/>
      <c r="N122" s="7"/>
      <c r="O122" s="9"/>
      <c r="P122" s="9"/>
      <c r="Q122" s="67"/>
    </row>
    <row r="123" spans="3:17" ht="12.75">
      <c r="C123" s="21"/>
      <c r="L123" s="54"/>
      <c r="M123" s="8"/>
      <c r="N123" s="7"/>
      <c r="O123" s="9"/>
      <c r="P123" s="9"/>
      <c r="Q123" s="67"/>
    </row>
    <row r="124" spans="3:17" ht="12.75">
      <c r="C124" s="21"/>
      <c r="L124" s="54"/>
      <c r="M124" s="8"/>
      <c r="N124" s="7"/>
      <c r="O124" s="9"/>
      <c r="P124" s="9"/>
      <c r="Q124" s="67"/>
    </row>
    <row r="125" spans="3:17" ht="12.75">
      <c r="C125" s="21"/>
      <c r="L125" s="54"/>
      <c r="M125" s="8"/>
      <c r="N125" s="7"/>
      <c r="O125" s="9"/>
      <c r="P125" s="9"/>
      <c r="Q125" s="67"/>
    </row>
    <row r="126" spans="3:17" ht="12.75">
      <c r="C126" s="21"/>
      <c r="L126" s="54"/>
      <c r="M126" s="8"/>
      <c r="N126" s="7"/>
      <c r="O126" s="9"/>
      <c r="P126" s="9"/>
      <c r="Q126" s="67"/>
    </row>
    <row r="127" spans="3:17" ht="12.75">
      <c r="C127" s="21"/>
      <c r="L127" s="54"/>
      <c r="M127" s="8"/>
      <c r="N127" s="7"/>
      <c r="O127" s="9"/>
      <c r="P127" s="9"/>
      <c r="Q127" s="67"/>
    </row>
    <row r="128" spans="3:17" ht="12.75">
      <c r="C128" s="21"/>
      <c r="L128" s="54"/>
      <c r="M128" s="8"/>
      <c r="N128" s="7"/>
      <c r="O128" s="9"/>
      <c r="P128" s="9"/>
      <c r="Q128" s="67"/>
    </row>
    <row r="129" spans="3:17" ht="12.75">
      <c r="C129" s="21"/>
      <c r="L129" s="54"/>
      <c r="M129" s="8"/>
      <c r="N129" s="7"/>
      <c r="O129" s="9"/>
      <c r="P129" s="9"/>
      <c r="Q129" s="67"/>
    </row>
    <row r="130" spans="3:17" ht="12.75">
      <c r="C130" s="21"/>
      <c r="L130" s="54"/>
      <c r="M130" s="8"/>
      <c r="N130" s="7"/>
      <c r="O130" s="9"/>
      <c r="P130" s="9"/>
      <c r="Q130" s="67"/>
    </row>
    <row r="131" spans="3:17" ht="12.75">
      <c r="C131" s="21"/>
      <c r="L131" s="54"/>
      <c r="M131" s="8"/>
      <c r="N131" s="7"/>
      <c r="O131" s="9"/>
      <c r="P131" s="9"/>
      <c r="Q131" s="67"/>
    </row>
    <row r="132" spans="3:17" ht="12.75">
      <c r="C132" s="21"/>
      <c r="L132" s="54"/>
      <c r="M132" s="8"/>
      <c r="N132" s="7"/>
      <c r="O132" s="9"/>
      <c r="P132" s="9"/>
      <c r="Q132" s="67"/>
    </row>
    <row r="133" spans="3:17" ht="12.75">
      <c r="C133" s="21"/>
      <c r="L133" s="54"/>
      <c r="M133" s="8"/>
      <c r="N133" s="7"/>
      <c r="O133" s="9"/>
      <c r="P133" s="9"/>
      <c r="Q133" s="67"/>
    </row>
    <row r="134" spans="3:17" ht="12.75">
      <c r="C134" s="21"/>
      <c r="L134" s="54"/>
      <c r="M134" s="8"/>
      <c r="N134" s="7"/>
      <c r="O134" s="9"/>
      <c r="P134" s="9"/>
      <c r="Q134" s="67"/>
    </row>
    <row r="135" spans="3:17" ht="12.75">
      <c r="C135" s="21"/>
      <c r="L135" s="54"/>
      <c r="M135" s="8"/>
      <c r="N135" s="7"/>
      <c r="O135" s="9"/>
      <c r="P135" s="9"/>
      <c r="Q135" s="67"/>
    </row>
    <row r="136" spans="3:17" ht="12.75">
      <c r="C136" s="21"/>
      <c r="L136" s="54"/>
      <c r="M136" s="8"/>
      <c r="N136" s="7"/>
      <c r="O136" s="9"/>
      <c r="P136" s="9"/>
      <c r="Q136" s="67"/>
    </row>
    <row r="137" spans="3:17" ht="12.75">
      <c r="C137" s="21"/>
      <c r="L137" s="54"/>
      <c r="M137" s="8"/>
      <c r="N137" s="7"/>
      <c r="O137" s="9"/>
      <c r="P137" s="9"/>
      <c r="Q137" s="67"/>
    </row>
    <row r="138" spans="3:17" ht="12.75">
      <c r="C138" s="21"/>
      <c r="L138" s="54"/>
      <c r="M138" s="8"/>
      <c r="N138" s="7"/>
      <c r="O138" s="9"/>
      <c r="P138" s="9"/>
      <c r="Q138" s="67"/>
    </row>
    <row r="139" spans="3:17" ht="12.75">
      <c r="C139" s="21"/>
      <c r="L139" s="54"/>
      <c r="M139" s="8"/>
      <c r="N139" s="7"/>
      <c r="O139" s="9"/>
      <c r="P139" s="9"/>
      <c r="Q139" s="67"/>
    </row>
    <row r="140" spans="3:17" ht="12.75">
      <c r="C140" s="21"/>
      <c r="L140" s="54"/>
      <c r="M140" s="8"/>
      <c r="N140" s="7"/>
      <c r="O140" s="9"/>
      <c r="P140" s="9"/>
      <c r="Q140" s="67"/>
    </row>
    <row r="141" spans="3:17" ht="12.75">
      <c r="C141" s="21"/>
      <c r="L141" s="54"/>
      <c r="M141" s="8"/>
      <c r="N141" s="7"/>
      <c r="O141" s="9"/>
      <c r="P141" s="9"/>
      <c r="Q141" s="67"/>
    </row>
    <row r="142" spans="3:17" ht="12.75">
      <c r="C142" s="21"/>
      <c r="L142" s="54"/>
      <c r="M142" s="8"/>
      <c r="N142" s="7"/>
      <c r="O142" s="9"/>
      <c r="P142" s="9"/>
      <c r="Q142" s="67"/>
    </row>
    <row r="143" spans="3:17" ht="12.75">
      <c r="C143" s="21"/>
      <c r="L143" s="54"/>
      <c r="M143" s="8"/>
      <c r="N143" s="7"/>
      <c r="O143" s="9"/>
      <c r="P143" s="9"/>
      <c r="Q143" s="67"/>
    </row>
    <row r="144" spans="3:17" ht="12.75">
      <c r="C144" s="21"/>
      <c r="L144" s="54"/>
      <c r="M144" s="8"/>
      <c r="N144" s="7"/>
      <c r="O144" s="9"/>
      <c r="P144" s="9"/>
      <c r="Q144" s="67"/>
    </row>
    <row r="145" spans="3:17" ht="12.75">
      <c r="C145" s="21"/>
      <c r="L145" s="54"/>
      <c r="M145" s="8"/>
      <c r="N145" s="7"/>
      <c r="O145" s="9"/>
      <c r="P145" s="9"/>
      <c r="Q145" s="67"/>
    </row>
    <row r="146" spans="3:17" ht="12.75">
      <c r="C146" s="21"/>
      <c r="L146" s="54"/>
      <c r="M146" s="8"/>
      <c r="N146" s="7"/>
      <c r="O146" s="9"/>
      <c r="P146" s="9"/>
      <c r="Q146" s="67"/>
    </row>
    <row r="147" spans="3:17" ht="12.75">
      <c r="C147" s="21"/>
      <c r="L147" s="54"/>
      <c r="M147" s="8"/>
      <c r="N147" s="7"/>
      <c r="O147" s="9"/>
      <c r="P147" s="9"/>
      <c r="Q147" s="67"/>
    </row>
    <row r="148" spans="3:17" ht="12.75">
      <c r="C148" s="21"/>
      <c r="L148" s="54"/>
      <c r="M148" s="8"/>
      <c r="N148" s="7"/>
      <c r="O148" s="9"/>
      <c r="P148" s="9"/>
      <c r="Q148" s="67"/>
    </row>
    <row r="149" spans="3:17" ht="12.75">
      <c r="C149" s="21"/>
      <c r="L149" s="54"/>
      <c r="M149" s="8"/>
      <c r="N149" s="7"/>
      <c r="O149" s="9"/>
      <c r="P149" s="9"/>
      <c r="Q149" s="67"/>
    </row>
    <row r="150" spans="3:17" ht="12.75">
      <c r="C150" s="21"/>
      <c r="L150" s="54"/>
      <c r="M150" s="8"/>
      <c r="N150" s="7"/>
      <c r="O150" s="9"/>
      <c r="P150" s="9"/>
      <c r="Q150" s="67"/>
    </row>
    <row r="151" spans="3:17" ht="12.75">
      <c r="C151" s="21"/>
      <c r="L151" s="54"/>
      <c r="M151" s="8"/>
      <c r="N151" s="7"/>
      <c r="O151" s="9"/>
      <c r="P151" s="9"/>
      <c r="Q151" s="67"/>
    </row>
    <row r="152" spans="3:17" ht="12.75">
      <c r="C152" s="21"/>
      <c r="L152" s="54"/>
      <c r="M152" s="8"/>
      <c r="N152" s="7"/>
      <c r="O152" s="9"/>
      <c r="P152" s="9"/>
      <c r="Q152" s="67"/>
    </row>
    <row r="153" spans="3:17" ht="12.75">
      <c r="C153" s="21"/>
      <c r="L153" s="54"/>
      <c r="M153" s="8"/>
      <c r="N153" s="7"/>
      <c r="O153" s="9"/>
      <c r="P153" s="9"/>
      <c r="Q153" s="67"/>
    </row>
    <row r="154" spans="3:17" ht="12.75">
      <c r="C154" s="21"/>
      <c r="L154" s="54"/>
      <c r="M154" s="8"/>
      <c r="N154" s="7"/>
      <c r="O154" s="9"/>
      <c r="P154" s="9"/>
      <c r="Q154" s="67"/>
    </row>
    <row r="155" spans="3:17" ht="12.75">
      <c r="C155" s="21"/>
      <c r="L155" s="54"/>
      <c r="M155" s="8"/>
      <c r="N155" s="7"/>
      <c r="O155" s="9"/>
      <c r="P155" s="9"/>
      <c r="Q155" s="67"/>
    </row>
    <row r="156" spans="3:17" ht="12.75">
      <c r="C156" s="21"/>
      <c r="L156" s="54"/>
      <c r="M156" s="8"/>
      <c r="N156" s="7"/>
      <c r="O156" s="9"/>
      <c r="P156" s="9"/>
      <c r="Q156" s="67"/>
    </row>
    <row r="157" spans="3:17" ht="12.75">
      <c r="C157" s="21"/>
      <c r="L157" s="54"/>
      <c r="M157" s="8"/>
      <c r="N157" s="7"/>
      <c r="O157" s="9"/>
      <c r="P157" s="9"/>
      <c r="Q157" s="67"/>
    </row>
    <row r="158" spans="3:17" ht="12.75">
      <c r="C158" s="21"/>
      <c r="L158" s="54"/>
      <c r="M158" s="8"/>
      <c r="N158" s="7"/>
      <c r="O158" s="9"/>
      <c r="P158" s="9"/>
      <c r="Q158" s="67"/>
    </row>
    <row r="159" spans="3:17" ht="12.75">
      <c r="C159" s="21"/>
      <c r="L159" s="54"/>
      <c r="M159" s="8"/>
      <c r="N159" s="7"/>
      <c r="O159" s="9"/>
      <c r="P159" s="9"/>
      <c r="Q159" s="67"/>
    </row>
    <row r="160" spans="3:17" ht="12.75">
      <c r="C160" s="21"/>
      <c r="L160" s="54"/>
      <c r="M160" s="8"/>
      <c r="N160" s="7"/>
      <c r="O160" s="9"/>
      <c r="P160" s="9"/>
      <c r="Q160" s="67"/>
    </row>
    <row r="161" spans="3:17" ht="12.75">
      <c r="C161" s="21"/>
      <c r="L161" s="54"/>
      <c r="M161" s="8"/>
      <c r="N161" s="7"/>
      <c r="O161" s="9"/>
      <c r="P161" s="9"/>
      <c r="Q161" s="67"/>
    </row>
    <row r="162" spans="3:17" ht="12.75">
      <c r="C162" s="21"/>
      <c r="L162" s="54"/>
      <c r="M162" s="8"/>
      <c r="N162" s="7"/>
      <c r="O162" s="9"/>
      <c r="P162" s="9"/>
      <c r="Q162" s="67"/>
    </row>
    <row r="163" spans="3:17" ht="12.75">
      <c r="C163" s="21"/>
      <c r="L163" s="54"/>
      <c r="M163" s="8"/>
      <c r="N163" s="7"/>
      <c r="O163" s="9"/>
      <c r="P163" s="9"/>
      <c r="Q163" s="67"/>
    </row>
    <row r="164" spans="3:17" ht="12.75">
      <c r="C164" s="21"/>
      <c r="L164" s="54"/>
      <c r="M164" s="8"/>
      <c r="N164" s="7"/>
      <c r="O164" s="9"/>
      <c r="P164" s="9"/>
      <c r="Q164" s="67"/>
    </row>
    <row r="165" spans="3:17" ht="12.75">
      <c r="C165" s="21"/>
      <c r="L165" s="54"/>
      <c r="M165" s="8"/>
      <c r="N165" s="7"/>
      <c r="O165" s="9"/>
      <c r="P165" s="9"/>
      <c r="Q165" s="67"/>
    </row>
    <row r="166" spans="3:17" ht="12.75">
      <c r="C166" s="21"/>
      <c r="L166" s="54"/>
      <c r="M166" s="8"/>
      <c r="N166" s="7"/>
      <c r="O166" s="9"/>
      <c r="P166" s="9"/>
      <c r="Q166" s="67"/>
    </row>
    <row r="167" spans="3:17" ht="12.75">
      <c r="C167" s="21"/>
      <c r="L167" s="54"/>
      <c r="M167" s="8"/>
      <c r="N167" s="7"/>
      <c r="O167" s="9"/>
      <c r="P167" s="9"/>
      <c r="Q167" s="67"/>
    </row>
    <row r="168" spans="3:17" ht="12.75">
      <c r="C168" s="21"/>
      <c r="L168" s="54"/>
      <c r="M168" s="8"/>
      <c r="N168" s="7"/>
      <c r="O168" s="9"/>
      <c r="P168" s="9"/>
      <c r="Q168" s="67"/>
    </row>
    <row r="169" spans="3:17" ht="12.75">
      <c r="C169" s="21"/>
      <c r="L169" s="54"/>
      <c r="M169" s="8"/>
      <c r="N169" s="7"/>
      <c r="O169" s="9"/>
      <c r="P169" s="9"/>
      <c r="Q169" s="67"/>
    </row>
    <row r="170" spans="3:17" ht="12.75">
      <c r="C170" s="21"/>
      <c r="L170" s="54"/>
      <c r="M170" s="8"/>
      <c r="N170" s="7"/>
      <c r="O170" s="9"/>
      <c r="P170" s="9"/>
      <c r="Q170" s="67"/>
    </row>
    <row r="171" spans="3:17" ht="12.75">
      <c r="C171" s="21"/>
      <c r="L171" s="54"/>
      <c r="M171" s="8"/>
      <c r="N171" s="7"/>
      <c r="O171" s="9"/>
      <c r="P171" s="9"/>
      <c r="Q171" s="67"/>
    </row>
    <row r="172" spans="3:17" ht="12.75">
      <c r="C172" s="21"/>
      <c r="L172" s="54"/>
      <c r="M172" s="8"/>
      <c r="N172" s="7"/>
      <c r="O172" s="9"/>
      <c r="P172" s="9"/>
      <c r="Q172" s="67"/>
    </row>
    <row r="173" spans="3:17" ht="12.75">
      <c r="C173" s="21"/>
      <c r="L173" s="54"/>
      <c r="M173" s="8"/>
      <c r="N173" s="7"/>
      <c r="O173" s="9"/>
      <c r="P173" s="9"/>
      <c r="Q173" s="67"/>
    </row>
    <row r="174" spans="3:17" ht="12.75">
      <c r="C174" s="21"/>
      <c r="L174" s="54"/>
      <c r="M174" s="8"/>
      <c r="N174" s="7"/>
      <c r="O174" s="9"/>
      <c r="P174" s="9"/>
      <c r="Q174" s="67"/>
    </row>
    <row r="175" spans="3:17" ht="12.75">
      <c r="C175" s="21"/>
      <c r="L175" s="54"/>
      <c r="M175" s="8"/>
      <c r="N175" s="7"/>
      <c r="O175" s="9"/>
      <c r="P175" s="9"/>
      <c r="Q175" s="67"/>
    </row>
    <row r="176" spans="3:17" ht="12.75">
      <c r="C176" s="21"/>
      <c r="L176" s="54"/>
      <c r="M176" s="8"/>
      <c r="N176" s="7"/>
      <c r="O176" s="9"/>
      <c r="P176" s="9"/>
      <c r="Q176" s="67"/>
    </row>
    <row r="177" spans="3:17" ht="12.75">
      <c r="C177" s="21"/>
      <c r="L177" s="54"/>
      <c r="M177" s="8"/>
      <c r="N177" s="7"/>
      <c r="O177" s="9"/>
      <c r="P177" s="9"/>
      <c r="Q177" s="67"/>
    </row>
    <row r="178" spans="3:17" ht="12.75">
      <c r="C178" s="21"/>
      <c r="L178" s="54"/>
      <c r="M178" s="8"/>
      <c r="N178" s="7"/>
      <c r="O178" s="9"/>
      <c r="P178" s="9"/>
      <c r="Q178" s="67"/>
    </row>
    <row r="179" spans="3:17" ht="12.75">
      <c r="C179" s="21"/>
      <c r="L179" s="54"/>
      <c r="M179" s="8"/>
      <c r="N179" s="7"/>
      <c r="O179" s="9"/>
      <c r="P179" s="9"/>
      <c r="Q179" s="67"/>
    </row>
    <row r="180" spans="3:17" ht="12.75">
      <c r="C180" s="21"/>
      <c r="L180" s="54"/>
      <c r="M180" s="8"/>
      <c r="N180" s="7"/>
      <c r="O180" s="9"/>
      <c r="P180" s="9"/>
      <c r="Q180" s="67"/>
    </row>
    <row r="181" ht="12.75">
      <c r="C181" s="21"/>
    </row>
    <row r="182" ht="12.75">
      <c r="C182" s="21"/>
    </row>
    <row r="183" ht="12.75">
      <c r="C183" s="21"/>
    </row>
    <row r="184" ht="12.75">
      <c r="C184" s="21"/>
    </row>
    <row r="185" ht="12.75">
      <c r="C185" s="21"/>
    </row>
    <row r="186" ht="12.75">
      <c r="C186" s="21"/>
    </row>
    <row r="187" ht="12.75">
      <c r="C187" s="21"/>
    </row>
    <row r="188" ht="12.75">
      <c r="C188" s="21"/>
    </row>
    <row r="189" ht="12.75">
      <c r="C189" s="21"/>
    </row>
    <row r="190" ht="12.75">
      <c r="C190" s="21"/>
    </row>
    <row r="191" ht="12.75">
      <c r="C191" s="21"/>
    </row>
    <row r="192" ht="12.75">
      <c r="C192" s="21"/>
    </row>
    <row r="193" ht="12.75">
      <c r="C193" s="21"/>
    </row>
    <row r="194" ht="12.75">
      <c r="C194" s="21"/>
    </row>
    <row r="195" ht="12.75">
      <c r="C195" s="21"/>
    </row>
    <row r="196" ht="12.75">
      <c r="C196" s="21"/>
    </row>
    <row r="197" ht="12.75">
      <c r="C197" s="21"/>
    </row>
    <row r="198" ht="12.75">
      <c r="C198" s="21"/>
    </row>
    <row r="199" ht="12.75">
      <c r="C199" s="21"/>
    </row>
    <row r="200" ht="12.75">
      <c r="C200" s="21"/>
    </row>
    <row r="201" ht="12.75">
      <c r="C201" s="21"/>
    </row>
    <row r="202" ht="12.75">
      <c r="C202" s="21"/>
    </row>
    <row r="203" ht="12.75">
      <c r="C203" s="21"/>
    </row>
    <row r="204" ht="12.75">
      <c r="C204" s="21"/>
    </row>
    <row r="205" ht="12.75">
      <c r="C205" s="21"/>
    </row>
    <row r="206" ht="12.75">
      <c r="C206" s="21"/>
    </row>
    <row r="207" ht="12.75">
      <c r="C207" s="21"/>
    </row>
    <row r="208" ht="12.75">
      <c r="C208" s="21"/>
    </row>
    <row r="209" ht="12.75">
      <c r="C209" s="21"/>
    </row>
    <row r="210" ht="12.75">
      <c r="C210" s="21"/>
    </row>
    <row r="211" ht="12.75">
      <c r="C211" s="21"/>
    </row>
    <row r="212" ht="12.75">
      <c r="C212" s="21"/>
    </row>
    <row r="213" ht="12.75">
      <c r="C213" s="21"/>
    </row>
    <row r="214" ht="12.75">
      <c r="C214" s="21"/>
    </row>
    <row r="215" ht="12.75">
      <c r="C215" s="21"/>
    </row>
    <row r="216" ht="12.75">
      <c r="C216" s="21"/>
    </row>
    <row r="217" ht="12.75">
      <c r="C217" s="21"/>
    </row>
    <row r="218" ht="12.75">
      <c r="C218" s="21"/>
    </row>
    <row r="219" ht="12.75">
      <c r="C219" s="21"/>
    </row>
    <row r="220" ht="12.75">
      <c r="C220" s="21"/>
    </row>
    <row r="221" ht="12.75">
      <c r="C221" s="21"/>
    </row>
    <row r="222" ht="12.75">
      <c r="C222" s="21"/>
    </row>
    <row r="223" ht="12.75">
      <c r="C223" s="21"/>
    </row>
    <row r="224" ht="12.75">
      <c r="C224" s="21"/>
    </row>
    <row r="225" ht="12.75">
      <c r="C225" s="21"/>
    </row>
    <row r="226" ht="12.75">
      <c r="C226" s="21"/>
    </row>
    <row r="227" ht="12.75">
      <c r="C227" s="21"/>
    </row>
    <row r="228" ht="12.75">
      <c r="C228" s="21"/>
    </row>
    <row r="229" ht="12.75">
      <c r="C229" s="21"/>
    </row>
    <row r="230" ht="12.75">
      <c r="C230" s="21"/>
    </row>
    <row r="231" ht="12.75">
      <c r="C231" s="21"/>
    </row>
    <row r="232" ht="12.75">
      <c r="C232" s="21"/>
    </row>
    <row r="233" ht="12.75">
      <c r="C233" s="21"/>
    </row>
    <row r="234" ht="12.75">
      <c r="C234" s="21"/>
    </row>
    <row r="235" ht="12.75">
      <c r="C235" s="21"/>
    </row>
    <row r="236" ht="12.75">
      <c r="C236" s="21"/>
    </row>
    <row r="237" ht="12.75">
      <c r="C237" s="21"/>
    </row>
    <row r="238" ht="12.75">
      <c r="C238" s="21"/>
    </row>
    <row r="239" ht="12.75">
      <c r="C239" s="21"/>
    </row>
    <row r="240" ht="12.75">
      <c r="C240" s="21"/>
    </row>
    <row r="241" ht="12.75">
      <c r="C241" s="21"/>
    </row>
    <row r="242" ht="12.75">
      <c r="C242" s="21"/>
    </row>
    <row r="243" ht="12.75">
      <c r="C243" s="21"/>
    </row>
    <row r="244" ht="12.75">
      <c r="C244" s="21"/>
    </row>
    <row r="245" ht="12.75">
      <c r="C245" s="21"/>
    </row>
    <row r="246" ht="12.75">
      <c r="C246" s="21"/>
    </row>
    <row r="247" ht="12.75">
      <c r="C247" s="21"/>
    </row>
    <row r="248" ht="12.75">
      <c r="C248" s="21"/>
    </row>
    <row r="249" ht="12.75">
      <c r="C249" s="21"/>
    </row>
    <row r="250" ht="12.75">
      <c r="C250" s="21"/>
    </row>
    <row r="251" ht="12.75">
      <c r="C251" s="21"/>
    </row>
    <row r="252" ht="12.75">
      <c r="C252" s="21"/>
    </row>
    <row r="253" ht="12.75">
      <c r="C253" s="21"/>
    </row>
    <row r="254" ht="12.75">
      <c r="C254" s="21"/>
    </row>
    <row r="255" ht="12.75">
      <c r="C255" s="21"/>
    </row>
    <row r="256" ht="12.75">
      <c r="C256" s="21"/>
    </row>
    <row r="257" ht="12.75">
      <c r="C257" s="21"/>
    </row>
    <row r="258" ht="12.75">
      <c r="C258" s="21"/>
    </row>
    <row r="259" ht="12.75">
      <c r="C259" s="21"/>
    </row>
    <row r="260" ht="12.75">
      <c r="C260" s="21"/>
    </row>
    <row r="261" ht="12.75">
      <c r="C261" s="21"/>
    </row>
    <row r="262" ht="12.75">
      <c r="C262" s="21"/>
    </row>
    <row r="263" ht="12.75">
      <c r="C263" s="21"/>
    </row>
    <row r="264" ht="12.75">
      <c r="C264" s="21"/>
    </row>
    <row r="265" ht="12.75">
      <c r="C265" s="21"/>
    </row>
    <row r="266" ht="12.75">
      <c r="C266" s="21"/>
    </row>
    <row r="267" ht="12.75">
      <c r="C267" s="21"/>
    </row>
    <row r="268" ht="12.75">
      <c r="C268" s="21"/>
    </row>
    <row r="269" ht="12.75">
      <c r="C269" s="21"/>
    </row>
    <row r="270" ht="12.75">
      <c r="C270" s="21"/>
    </row>
    <row r="271" ht="12.75">
      <c r="C271" s="21"/>
    </row>
    <row r="272" ht="12.75">
      <c r="C272" s="21"/>
    </row>
    <row r="273" ht="12.75">
      <c r="C273" s="21"/>
    </row>
    <row r="274" ht="12.75">
      <c r="C274" s="21"/>
    </row>
    <row r="275" ht="12.75">
      <c r="C275" s="21"/>
    </row>
    <row r="276" ht="12.75">
      <c r="C276" s="21"/>
    </row>
    <row r="277" ht="12.75">
      <c r="C277" s="21"/>
    </row>
    <row r="278" ht="12.75">
      <c r="C278" s="21"/>
    </row>
    <row r="279" ht="12.75">
      <c r="C279" s="21"/>
    </row>
    <row r="280" ht="12.75">
      <c r="C280" s="21"/>
    </row>
  </sheetData>
  <mergeCells count="10">
    <mergeCell ref="B6:H6"/>
    <mergeCell ref="L7:Q8"/>
    <mergeCell ref="C7:D7"/>
    <mergeCell ref="E7:F7"/>
    <mergeCell ref="AA7:AD8"/>
    <mergeCell ref="AG7:AJ8"/>
    <mergeCell ref="AA9:AB9"/>
    <mergeCell ref="AG9:AH9"/>
    <mergeCell ref="AC9:AD9"/>
    <mergeCell ref="AI9:AJ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Péguiron</dc:creator>
  <cp:keywords/>
  <dc:description/>
  <cp:lastModifiedBy>Peguiron</cp:lastModifiedBy>
  <cp:lastPrinted>2006-02-14T22:19:33Z</cp:lastPrinted>
  <dcterms:created xsi:type="dcterms:W3CDTF">2006-02-13T21:26:36Z</dcterms:created>
  <dcterms:modified xsi:type="dcterms:W3CDTF">2010-11-18T22:58:35Z</dcterms:modified>
  <cp:category/>
  <cp:version/>
  <cp:contentType/>
  <cp:contentStatus/>
</cp:coreProperties>
</file>