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" windowWidth="15630" windowHeight="9525" activeTab="0"/>
  </bookViews>
  <sheets>
    <sheet name="  Q U I Z  " sheetId="1" r:id="rId1"/>
    <sheet name="Consignes" sheetId="2" r:id="rId2"/>
    <sheet name="Donné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<sst xmlns="http://schemas.openxmlformats.org/spreadsheetml/2006/main" count="265" uniqueCount="198">
  <si>
    <t>Q</t>
  </si>
  <si>
    <t>S</t>
  </si>
  <si>
    <t>U</t>
  </si>
  <si>
    <t>P</t>
  </si>
  <si>
    <t>E</t>
  </si>
  <si>
    <t>R</t>
  </si>
  <si>
    <t>I</t>
  </si>
  <si>
    <t>Z</t>
  </si>
  <si>
    <t xml:space="preserve">Cliquez sur les visages !     </t>
  </si>
  <si>
    <t>Réponses données :</t>
  </si>
  <si>
    <t>Justes :</t>
  </si>
  <si>
    <t xml:space="preserve">new </t>
  </si>
  <si>
    <t>Questions posées :</t>
  </si>
  <si>
    <t>Question</t>
  </si>
  <si>
    <t>propositions</t>
  </si>
  <si>
    <t>Rép.</t>
  </si>
  <si>
    <t>Commentaires</t>
  </si>
  <si>
    <t>juste</t>
  </si>
  <si>
    <t>FIN DU QUESTIONNAIRE</t>
  </si>
  <si>
    <t>R =</t>
  </si>
  <si>
    <t>S =</t>
  </si>
  <si>
    <t>T =</t>
  </si>
  <si>
    <t>U =</t>
  </si>
  <si>
    <t>Rép. Juste</t>
  </si>
  <si>
    <t>Rép. Donnée</t>
  </si>
  <si>
    <t>No question</t>
  </si>
  <si>
    <t>Réponse choisie</t>
  </si>
  <si>
    <t>Total</t>
  </si>
  <si>
    <t>Comp. questions</t>
  </si>
  <si>
    <t>Comp. réponses</t>
  </si>
  <si>
    <t>Nb rép. justes</t>
  </si>
  <si>
    <t>Nb de questions</t>
  </si>
  <si>
    <t>Annie</t>
  </si>
  <si>
    <t>Béa</t>
  </si>
  <si>
    <t>Chris</t>
  </si>
  <si>
    <t>Dan</t>
  </si>
  <si>
    <t>0 faux - 1 juste</t>
  </si>
  <si>
    <t>Cliquer sur ma tête pour obtenir une question</t>
  </si>
  <si>
    <t>Le maître pose une question...</t>
  </si>
  <si>
    <t>...et quatre camarades te proposent des solutions.</t>
  </si>
  <si>
    <t>Clique sur le visage du maître pour obtenir une question, puis sur le visage du copain ou de la copine qui ne ment pas !</t>
  </si>
  <si>
    <t xml:space="preserve">      Un seul dit la vérité, à toi de trouver lequel !</t>
  </si>
  <si>
    <t>Tu peux choisir le prénom des quatre camarades</t>
  </si>
  <si>
    <t>Règle du jeu pour deux joueurs :</t>
  </si>
  <si>
    <t>On tire au sort celui qui commence.</t>
  </si>
  <si>
    <t>Le deuxième joueur s'il peut répondre à la question du premier gagne 2 points puis tire sa question.</t>
  </si>
  <si>
    <t>Le premier joueur tire sa question et tente d'y répondre. S'il répond juste du premier coup il obtient</t>
  </si>
  <si>
    <t>1 point, sinon zéro point; dans les deux cas il passe la main au deuxième joueur.</t>
  </si>
  <si>
    <t>Dans le cas où il se trompe également  alors il perd tout et passe la main en sautant son tour.</t>
  </si>
  <si>
    <t>Pour commencer une nouvelle partie, il faut cliquer sur le petit</t>
  </si>
  <si>
    <t>carré gris du coin inférieur droite.</t>
  </si>
  <si>
    <t>Q'une réponse</t>
  </si>
  <si>
    <t>Règle du jeu pour un joueur :</t>
  </si>
  <si>
    <t>Si la case en bas à gauche est cochée, le joueur n'a droit qu'à une seule réponse par question.</t>
  </si>
  <si>
    <t>Dans ce cas, le score indique le nombre de bonnes réponses du premier coup.</t>
  </si>
  <si>
    <t>Dans le cas contraire, il faudra analyser le rapport entre les questions posées et les réponses données.</t>
  </si>
  <si>
    <t>© Yvan Péguiron - HEP.VD - octobre 2002</t>
  </si>
  <si>
    <t>Zoom</t>
  </si>
  <si>
    <t>Le patron supporte la prime AVS</t>
  </si>
  <si>
    <t>premier pilier de notre prévoyance-vieillesse</t>
  </si>
  <si>
    <t>deuxième pilier</t>
  </si>
  <si>
    <t>troisième pilier</t>
  </si>
  <si>
    <t>du premier pilier</t>
  </si>
  <si>
    <t>du deuxième pilier</t>
  </si>
  <si>
    <t>du troisième pilier</t>
  </si>
  <si>
    <t>ne fait pas partie des piliers</t>
  </si>
  <si>
    <t>d'être assuré à l'AVS</t>
  </si>
  <si>
    <t>sont soumis à cotisations sur une part de leur revenu</t>
  </si>
  <si>
    <t>une compte de trésorerie</t>
  </si>
  <si>
    <t>oui, puisqu'elles sont payées d'avance.</t>
  </si>
  <si>
    <t>oui</t>
  </si>
  <si>
    <t>Non</t>
  </si>
  <si>
    <t>pour les salariés et les indépendants</t>
  </si>
  <si>
    <t>pour les salariés et facultative pour les indépendants</t>
  </si>
  <si>
    <t>pour les salariés de plus de 17 ans</t>
  </si>
  <si>
    <t>pour tous les salariés</t>
  </si>
  <si>
    <t>entièrement payée par l'employé</t>
  </si>
  <si>
    <t>le chômage</t>
  </si>
  <si>
    <t>la perte de gain</t>
  </si>
  <si>
    <t>les accidents professionnels</t>
  </si>
  <si>
    <t>le décès</t>
  </si>
  <si>
    <t>s'il a moins de 17 ans</t>
  </si>
  <si>
    <t>s'il a moins de 19 ans</t>
  </si>
  <si>
    <t>s'il gagne moins de CHF 800.-</t>
  </si>
  <si>
    <t>s'il vit chez ses parents</t>
  </si>
  <si>
    <t>au moins pour la moitié</t>
  </si>
  <si>
    <t>au plus pour la moitié</t>
  </si>
  <si>
    <t>pour deux  tiers</t>
  </si>
  <si>
    <t>non</t>
  </si>
  <si>
    <t>moitié- moitié avec l'assuré</t>
  </si>
  <si>
    <t>à l'AVS et au fisc</t>
  </si>
  <si>
    <t>ni à l'AVS, ni au fisc</t>
  </si>
  <si>
    <t>à l'AVS mais pas au fisc</t>
  </si>
  <si>
    <t>au fisc mais pas à l'AVS</t>
  </si>
  <si>
    <t>Salaire contractuel +  cotisations sociales à charge de l'employeur =</t>
  </si>
  <si>
    <t>Salaire brut</t>
  </si>
  <si>
    <t>Salaire coût</t>
  </si>
  <si>
    <t>Salaire net</t>
  </si>
  <si>
    <t>Charges sociales</t>
  </si>
  <si>
    <t>L'AVS est le …</t>
  </si>
  <si>
    <t>L'Assurance chômage fait partie …</t>
  </si>
  <si>
    <t>Les personnes sans activité lucrative cotisent aussi pour l'AVS.</t>
  </si>
  <si>
    <t>Les employeurs assurent à leur frais leur personnel contre …</t>
  </si>
  <si>
    <t>L'apprenti  ne paie pas de prime AVS …</t>
  </si>
  <si>
    <t>Le Canton subventionne la LPP …</t>
  </si>
  <si>
    <t xml:space="preserve">Les allocations familiales sont soumises ... </t>
  </si>
  <si>
    <t>La première condition à remplir pour être cotisant LPP est …</t>
  </si>
  <si>
    <t>Les allocations familiales sont entièrement à la charge de l'employeur.</t>
  </si>
  <si>
    <t>L'Assurance accident  non professionnelle est …</t>
  </si>
  <si>
    <t>L'APG (perte de gain) permet de rétribuer les salariées pendant 3 mois après l'acouchement.</t>
  </si>
  <si>
    <t>pour une part à fixer dans le contrat</t>
  </si>
  <si>
    <t>5270 Charges sociales</t>
  </si>
  <si>
    <t>5200 Salaires</t>
  </si>
  <si>
    <t>OK</t>
  </si>
  <si>
    <t>Oui, c'est ce que côute le salarié à l'entreprise</t>
  </si>
  <si>
    <t>Oui, sur la part qui dépasse 1,5 fois la rente AVS minimum.</t>
  </si>
  <si>
    <t>Exacte</t>
  </si>
  <si>
    <t>Oui</t>
  </si>
  <si>
    <t>Oui, 5200 Salaires</t>
  </si>
  <si>
    <t>Oui, 5270 Charges sociales</t>
  </si>
  <si>
    <t>ne paient pas l'AVS</t>
  </si>
  <si>
    <t>Les retraités AVS qui ont une activité lucartive …</t>
  </si>
  <si>
    <t>paient l'AVS y compris la part patronale</t>
  </si>
  <si>
    <t>Seulement entre 20 ans et la retraite</t>
  </si>
  <si>
    <t>Non, elles ne paient rien</t>
  </si>
  <si>
    <t>C'est facultatif pour ces personnes</t>
  </si>
  <si>
    <t>Les primes pour l'assurance accident professionnel sont égales pour tous les métiers.</t>
  </si>
  <si>
    <t>Quelques métiers dangereux paient une surpime</t>
  </si>
  <si>
    <t>L'APG ne concerne que les militaires.</t>
  </si>
  <si>
    <t>Oui, bientôt.</t>
  </si>
  <si>
    <t>L'APG ne concerne que l'armée, la protection civil et les cours de cadres Jeunesse et Sport.</t>
  </si>
  <si>
    <t>de s'inscrire à une caisse</t>
  </si>
  <si>
    <t>d'avoir plus de 16 ans</t>
  </si>
  <si>
    <t>d'être inscrit dans un syndicat</t>
  </si>
  <si>
    <t>un compte de charge</t>
  </si>
  <si>
    <t>un compte de passif</t>
  </si>
  <si>
    <t>un compte de produit</t>
  </si>
  <si>
    <t>Les primes LAA dues par l'entreprise sont créditées dans</t>
  </si>
  <si>
    <t>S'il est d'accord</t>
  </si>
  <si>
    <t>Moitié-moitié</t>
  </si>
  <si>
    <t>Le compte Dettes Allocation familiale est négatif …</t>
  </si>
  <si>
    <t>lorsque l'on a du retard dans le paiement</t>
  </si>
  <si>
    <t>lorsque les employés n'ont pas d'enfant</t>
  </si>
  <si>
    <t>Les hauts revenus paient de LPP …</t>
  </si>
  <si>
    <t>sur la partie du salaire qui dépasse le salaire coordonné maximum</t>
  </si>
  <si>
    <t>sur le salaire coordonné maximum</t>
  </si>
  <si>
    <t>ils ne sont pas soumis à la LPP</t>
  </si>
  <si>
    <t>paient une double cotisation, par solidarité</t>
  </si>
  <si>
    <t>Toutes les entreprises suisses  sont soumises à la SUVA.</t>
  </si>
  <si>
    <t>Seulement celles inscrites au Registe du Commerce</t>
  </si>
  <si>
    <t>Elles ont le choix entre la CNA et la SUVA</t>
  </si>
  <si>
    <t>entièrement payée par l'employeur</t>
  </si>
  <si>
    <t>facultative</t>
  </si>
  <si>
    <t>payée à 50% par l'employeur</t>
  </si>
  <si>
    <t>Les cotisations AVS/AI/APG à charge de l'empoyeur sont débitées dans le compte …</t>
  </si>
  <si>
    <t>Les cotisations AVS/AI/APG à charge de l'employé sont débitées dans le compte …</t>
  </si>
  <si>
    <t>débitées !</t>
  </si>
  <si>
    <t>6700 ACE</t>
  </si>
  <si>
    <t>pour la moitié de la part patronale</t>
  </si>
  <si>
    <t>oui avec l'aide de la Confédération</t>
  </si>
  <si>
    <t>ce n'est pas le pilier, c'est le toit de la prévoyance</t>
  </si>
  <si>
    <t>paient l'AVS, mais seulement la part employé</t>
  </si>
  <si>
    <t>La LPP est obligatoire …</t>
  </si>
  <si>
    <t>Ca change d'un canton à l'autre, pas d'un métier à l'autre</t>
  </si>
  <si>
    <t>Non, seulement 60 jours.</t>
  </si>
  <si>
    <t>d'accord</t>
  </si>
  <si>
    <t>si !</t>
  </si>
  <si>
    <t xml:space="preserve"> = salaire brut moins retenues</t>
  </si>
  <si>
    <t xml:space="preserve"> + les charges sociales</t>
  </si>
  <si>
    <t xml:space="preserve"> + les salaires</t>
  </si>
  <si>
    <t>pas de chance…</t>
  </si>
  <si>
    <t>Non !, 2ème pilier = LPP</t>
  </si>
  <si>
    <t>Non !, 3ème pilier = prévoyance individuelle</t>
  </si>
  <si>
    <t>Non !</t>
  </si>
  <si>
    <t>Non, il y a une participation de l'employé</t>
  </si>
  <si>
    <t>Non ! pas 19 ans</t>
  </si>
  <si>
    <t>Non ! rien à voir avec le salaire</t>
  </si>
  <si>
    <t>Merci papa, merci maman !</t>
  </si>
  <si>
    <t>Non ! l'Etat de participe pas</t>
  </si>
  <si>
    <t>Sympa pour les patrons !</t>
  </si>
  <si>
    <t>Il y a de l'idée…</t>
  </si>
  <si>
    <t>pas seulement</t>
  </si>
  <si>
    <t>On peut rêver</t>
  </si>
  <si>
    <t>Même pas…</t>
  </si>
  <si>
    <t>Rien à voir</t>
  </si>
  <si>
    <t>c'est l'employeur qui s'occupe de l'inscription</t>
  </si>
  <si>
    <t>Non !, et en tout cas pas 16 ans</t>
  </si>
  <si>
    <t>créditées…</t>
  </si>
  <si>
    <t>N'importe quoi</t>
  </si>
  <si>
    <t>Justement pas !</t>
  </si>
  <si>
    <t>Oui, bien sûr</t>
  </si>
  <si>
    <t>Non ! il n'a pas le choix</t>
  </si>
  <si>
    <t>Non ! il y a aussi des asssurances privées</t>
  </si>
  <si>
    <t>CNA c'est l'ancien nom de la SUVA</t>
  </si>
  <si>
    <t>D'accord car les entreprises ont choix de leur assurance</t>
  </si>
  <si>
    <t>pas depuis le 1er janvier 1984</t>
  </si>
  <si>
    <t>lorsque les cotisations dues sont plus importantes que les allocations versées</t>
  </si>
  <si>
    <t>lorsque les allocations versées sont plus importantes que les cotisations dues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</si>
</sst>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30">
    <font>
      <sz val="12"/>
      <name val="Arial"/>
      <family val="0"/>
    </font>
    <font>
      <sz val="26"/>
      <color indexed="13"/>
      <name val="Broadway"/>
      <family val="5"/>
    </font>
    <font>
      <sz val="11"/>
      <name val="Arial"/>
      <family val="2"/>
    </font>
    <font>
      <b/>
      <sz val="11"/>
      <color indexed="9"/>
      <name val="Arial"/>
      <family val="2"/>
    </font>
    <font>
      <sz val="24"/>
      <color indexed="10"/>
      <name val="BalloonEFDropShadow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color indexed="58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indexed="13"/>
      <name val="Arial"/>
      <family val="2"/>
    </font>
    <font>
      <b/>
      <sz val="16"/>
      <name val="Times New Roman"/>
      <family val="1"/>
    </font>
    <font>
      <sz val="16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i/>
      <sz val="8"/>
      <color indexed="9"/>
      <name val="Arial"/>
      <family val="2"/>
    </font>
    <font>
      <b/>
      <sz val="12"/>
      <color indexed="17"/>
      <name val="Times New Roman"/>
      <family val="1"/>
    </font>
    <font>
      <sz val="24"/>
      <color indexed="9"/>
      <name val="BalloonEFDropShadow"/>
      <family val="0"/>
    </font>
    <font>
      <sz val="8"/>
      <color indexed="23"/>
      <name val="Arial"/>
      <family val="2"/>
    </font>
    <font>
      <sz val="12"/>
      <color indexed="2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11" fillId="4" borderId="0" xfId="0" applyFont="1" applyFill="1" applyAlignment="1">
      <alignment/>
    </xf>
    <xf numFmtId="0" fontId="11" fillId="4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1" fillId="8" borderId="1" xfId="0" applyFont="1" applyFill="1" applyBorder="1" applyAlignment="1">
      <alignment/>
    </xf>
    <xf numFmtId="0" fontId="11" fillId="8" borderId="5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12" fillId="0" borderId="0" xfId="0" applyFont="1" applyAlignment="1">
      <alignment/>
    </xf>
    <xf numFmtId="0" fontId="0" fillId="9" borderId="0" xfId="0" applyFill="1" applyAlignment="1">
      <alignment/>
    </xf>
    <xf numFmtId="0" fontId="17" fillId="3" borderId="0" xfId="0" applyFont="1" applyFill="1" applyAlignment="1">
      <alignment/>
    </xf>
    <xf numFmtId="0" fontId="11" fillId="10" borderId="1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5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11" borderId="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26" fillId="1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13" borderId="0" xfId="0" applyFill="1" applyAlignment="1">
      <alignment horizontal="center"/>
    </xf>
    <xf numFmtId="0" fontId="19" fillId="1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24</xdr:row>
      <xdr:rowOff>9525</xdr:rowOff>
    </xdr:from>
    <xdr:to>
      <xdr:col>8</xdr:col>
      <xdr:colOff>133350</xdr:colOff>
      <xdr:row>29</xdr:row>
      <xdr:rowOff>0</xdr:rowOff>
    </xdr:to>
    <xdr:sp>
      <xdr:nvSpPr>
        <xdr:cNvPr id="1" name="AutoShape 9"/>
        <xdr:cNvSpPr>
          <a:spLocks/>
        </xdr:cNvSpPr>
      </xdr:nvSpPr>
      <xdr:spPr>
        <a:xfrm>
          <a:off x="2809875" y="3886200"/>
          <a:ext cx="3248025" cy="800100"/>
        </a:xfrm>
        <a:prstGeom prst="horizontalScroll">
          <a:avLst>
            <a:gd name="adj" fmla="val -31615"/>
          </a:avLst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323850</xdr:colOff>
      <xdr:row>7</xdr:row>
      <xdr:rowOff>123825</xdr:rowOff>
    </xdr:from>
    <xdr:to>
      <xdr:col>3</xdr:col>
      <xdr:colOff>466725</xdr:colOff>
      <xdr:row>12</xdr:row>
      <xdr:rowOff>19050</xdr:rowOff>
    </xdr:to>
    <xdr:pic macro="[0]!Choix1"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247775"/>
          <a:ext cx="7334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990600</xdr:colOff>
      <xdr:row>15</xdr:row>
      <xdr:rowOff>142875</xdr:rowOff>
    </xdr:to>
    <xdr:pic macro="[0]!Choix2"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933575"/>
          <a:ext cx="7143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552450</xdr:colOff>
      <xdr:row>17</xdr:row>
      <xdr:rowOff>57150</xdr:rowOff>
    </xdr:from>
    <xdr:to>
      <xdr:col>3</xdr:col>
      <xdr:colOff>504825</xdr:colOff>
      <xdr:row>21</xdr:row>
      <xdr:rowOff>47625</xdr:rowOff>
    </xdr:to>
    <xdr:pic macro="[0]!Choix3"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800350"/>
          <a:ext cx="5429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609600</xdr:colOff>
      <xdr:row>20</xdr:row>
      <xdr:rowOff>19050</xdr:rowOff>
    </xdr:from>
    <xdr:to>
      <xdr:col>4</xdr:col>
      <xdr:colOff>371475</xdr:colOff>
      <xdr:row>24</xdr:row>
      <xdr:rowOff>133350</xdr:rowOff>
    </xdr:to>
    <xdr:pic macro="[0]!Choix4"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3248025"/>
          <a:ext cx="7524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133350</xdr:colOff>
      <xdr:row>25</xdr:row>
      <xdr:rowOff>9525</xdr:rowOff>
    </xdr:from>
    <xdr:to>
      <xdr:col>4</xdr:col>
      <xdr:colOff>466725</xdr:colOff>
      <xdr:row>29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514350" y="4048125"/>
          <a:ext cx="1914525" cy="647700"/>
        </a:xfrm>
        <a:prstGeom prst="irregularSeal2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</xdr:row>
      <xdr:rowOff>95250</xdr:rowOff>
    </xdr:from>
    <xdr:to>
      <xdr:col>8</xdr:col>
      <xdr:colOff>542925</xdr:colOff>
      <xdr:row>9</xdr:row>
      <xdr:rowOff>28575</xdr:rowOff>
    </xdr:to>
    <xdr:sp macro="[0]!Choix1">
      <xdr:nvSpPr>
        <xdr:cNvPr id="7" name="AutoShape 8"/>
        <xdr:cNvSpPr>
          <a:spLocks/>
        </xdr:cNvSpPr>
      </xdr:nvSpPr>
      <xdr:spPr>
        <a:xfrm>
          <a:off x="1562100" y="895350"/>
          <a:ext cx="4905375" cy="581025"/>
        </a:xfrm>
        <a:prstGeom prst="cloudCallout">
          <a:avLst>
            <a:gd name="adj1" fmla="val -52912"/>
            <a:gd name="adj2" fmla="val 31967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609600</xdr:colOff>
      <xdr:row>1</xdr:row>
      <xdr:rowOff>28575</xdr:rowOff>
    </xdr:from>
    <xdr:to>
      <xdr:col>9</xdr:col>
      <xdr:colOff>352425</xdr:colOff>
      <xdr:row>7</xdr:row>
      <xdr:rowOff>95250</xdr:rowOff>
    </xdr:to>
    <xdr:pic macro="[0]!Tirage">
      <xdr:nvPicPr>
        <xdr:cNvPr id="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180975"/>
          <a:ext cx="7334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571500</xdr:colOff>
      <xdr:row>1</xdr:row>
      <xdr:rowOff>123825</xdr:rowOff>
    </xdr:from>
    <xdr:to>
      <xdr:col>8</xdr:col>
      <xdr:colOff>47625</xdr:colOff>
      <xdr:row>5</xdr:row>
      <xdr:rowOff>57150</xdr:rowOff>
    </xdr:to>
    <xdr:sp macro="[0]!Tirage">
      <xdr:nvSpPr>
        <xdr:cNvPr id="9" name="AutoShape 11"/>
        <xdr:cNvSpPr>
          <a:spLocks/>
        </xdr:cNvSpPr>
      </xdr:nvSpPr>
      <xdr:spPr>
        <a:xfrm>
          <a:off x="952500" y="276225"/>
          <a:ext cx="5019675" cy="581025"/>
        </a:xfrm>
        <a:prstGeom prst="wedgeRectCallout">
          <a:avLst>
            <a:gd name="adj1" fmla="val 69407"/>
            <a:gd name="adj2" fmla="val -15824"/>
          </a:avLst>
        </a:prstGeom>
        <a:noFill/>
        <a:ln w="57150" cmpd="thinThick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19050</xdr:rowOff>
    </xdr:from>
    <xdr:to>
      <xdr:col>9</xdr:col>
      <xdr:colOff>485775</xdr:colOff>
      <xdr:row>13</xdr:row>
      <xdr:rowOff>0</xdr:rowOff>
    </xdr:to>
    <xdr:sp macro="[0]!Choix2">
      <xdr:nvSpPr>
        <xdr:cNvPr id="10" name="AutoShape 12"/>
        <xdr:cNvSpPr>
          <a:spLocks/>
        </xdr:cNvSpPr>
      </xdr:nvSpPr>
      <xdr:spPr>
        <a:xfrm>
          <a:off x="2476500" y="1466850"/>
          <a:ext cx="4924425" cy="628650"/>
        </a:xfrm>
        <a:prstGeom prst="cloudCallout">
          <a:avLst>
            <a:gd name="adj1" fmla="val -60833"/>
            <a:gd name="adj2" fmla="val 36365"/>
          </a:avLst>
        </a:prstGeom>
        <a:noFill/>
        <a:ln w="1905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18</xdr:row>
      <xdr:rowOff>38100</xdr:rowOff>
    </xdr:from>
    <xdr:to>
      <xdr:col>9</xdr:col>
      <xdr:colOff>704850</xdr:colOff>
      <xdr:row>22</xdr:row>
      <xdr:rowOff>66675</xdr:rowOff>
    </xdr:to>
    <xdr:sp macro="[0]!Choix4">
      <xdr:nvSpPr>
        <xdr:cNvPr id="11" name="AutoShape 14"/>
        <xdr:cNvSpPr>
          <a:spLocks/>
        </xdr:cNvSpPr>
      </xdr:nvSpPr>
      <xdr:spPr>
        <a:xfrm>
          <a:off x="2533650" y="2943225"/>
          <a:ext cx="5086350" cy="676275"/>
        </a:xfrm>
        <a:prstGeom prst="cloudCallout">
          <a:avLst>
            <a:gd name="adj1" fmla="val -53370"/>
            <a:gd name="adj2" fmla="val 30282"/>
          </a:avLst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8</xdr:row>
      <xdr:rowOff>85725</xdr:rowOff>
    </xdr:from>
    <xdr:ext cx="95250" cy="228600"/>
    <xdr:sp>
      <xdr:nvSpPr>
        <xdr:cNvPr id="12" name="TextBox 15"/>
        <xdr:cNvSpPr txBox="1">
          <a:spLocks noChangeArrowheads="1"/>
        </xdr:cNvSpPr>
      </xdr:nvSpPr>
      <xdr:spPr>
        <a:xfrm>
          <a:off x="8534400" y="137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485775</xdr:colOff>
      <xdr:row>13</xdr:row>
      <xdr:rowOff>142875</xdr:rowOff>
    </xdr:from>
    <xdr:to>
      <xdr:col>9</xdr:col>
      <xdr:colOff>514350</xdr:colOff>
      <xdr:row>18</xdr:row>
      <xdr:rowOff>19050</xdr:rowOff>
    </xdr:to>
    <xdr:sp macro="[0]!Choix3">
      <xdr:nvSpPr>
        <xdr:cNvPr id="13" name="AutoShape 20"/>
        <xdr:cNvSpPr>
          <a:spLocks/>
        </xdr:cNvSpPr>
      </xdr:nvSpPr>
      <xdr:spPr>
        <a:xfrm>
          <a:off x="2447925" y="2238375"/>
          <a:ext cx="4981575" cy="685800"/>
        </a:xfrm>
        <a:prstGeom prst="cloudCallout">
          <a:avLst>
            <a:gd name="adj1" fmla="val -65296"/>
            <a:gd name="adj2" fmla="val 59722"/>
          </a:avLst>
        </a:prstGeom>
        <a:noFill/>
        <a:ln w="19050" cmpd="sng">
          <a:solidFill>
            <a:srgbClr val="CC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142875</xdr:rowOff>
    </xdr:from>
    <xdr:to>
      <xdr:col>2</xdr:col>
      <xdr:colOff>466725</xdr:colOff>
      <xdr:row>12</xdr:row>
      <xdr:rowOff>76200</xdr:rowOff>
    </xdr:to>
    <xdr:sp macro="[1]!Choix1">
      <xdr:nvSpPr>
        <xdr:cNvPr id="14" name="Rectangle 27"/>
        <xdr:cNvSpPr>
          <a:spLocks/>
        </xdr:cNvSpPr>
      </xdr:nvSpPr>
      <xdr:spPr>
        <a:xfrm>
          <a:off x="400050" y="1752600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14</xdr:row>
      <xdr:rowOff>142875</xdr:rowOff>
    </xdr:from>
    <xdr:to>
      <xdr:col>3</xdr:col>
      <xdr:colOff>400050</xdr:colOff>
      <xdr:row>16</xdr:row>
      <xdr:rowOff>19050</xdr:rowOff>
    </xdr:to>
    <xdr:sp macro="[1]!Choix2">
      <xdr:nvSpPr>
        <xdr:cNvPr id="15" name="Rectangle 28"/>
        <xdr:cNvSpPr>
          <a:spLocks/>
        </xdr:cNvSpPr>
      </xdr:nvSpPr>
      <xdr:spPr>
        <a:xfrm>
          <a:off x="847725" y="240030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152400</xdr:rowOff>
    </xdr:from>
    <xdr:to>
      <xdr:col>3</xdr:col>
      <xdr:colOff>47625</xdr:colOff>
      <xdr:row>21</xdr:row>
      <xdr:rowOff>47625</xdr:rowOff>
    </xdr:to>
    <xdr:sp macro="[1]!Choix3">
      <xdr:nvSpPr>
        <xdr:cNvPr id="16" name="Rectangle 29"/>
        <xdr:cNvSpPr>
          <a:spLocks/>
        </xdr:cNvSpPr>
      </xdr:nvSpPr>
      <xdr:spPr>
        <a:xfrm>
          <a:off x="400050" y="321945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23</xdr:row>
      <xdr:rowOff>0</xdr:rowOff>
    </xdr:from>
    <xdr:to>
      <xdr:col>3</xdr:col>
      <xdr:colOff>762000</xdr:colOff>
      <xdr:row>24</xdr:row>
      <xdr:rowOff>19050</xdr:rowOff>
    </xdr:to>
    <xdr:sp macro="[1]!Choix4">
      <xdr:nvSpPr>
        <xdr:cNvPr id="17" name="Rectangle 30"/>
        <xdr:cNvSpPr>
          <a:spLocks/>
        </xdr:cNvSpPr>
      </xdr:nvSpPr>
      <xdr:spPr>
        <a:xfrm>
          <a:off x="1057275" y="3714750"/>
          <a:ext cx="676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13</xdr:row>
      <xdr:rowOff>9525</xdr:rowOff>
    </xdr:from>
    <xdr:to>
      <xdr:col>2</xdr:col>
      <xdr:colOff>352425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847725" y="2552700"/>
          <a:ext cx="6477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eur%20Prof\Ecole\Compta\Jeu_enfant\Le&#231;on%207\L7_Q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Q U I Z  "/>
      <sheetName val="Consignes"/>
      <sheetName val="Données"/>
    </sheetNames>
    <definedNames>
      <definedName name="Choix1"/>
      <definedName name="Choix2"/>
      <definedName name="Choix3"/>
      <definedName name="Choix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G753"/>
  <sheetViews>
    <sheetView showGridLines="0" showRowColHeaders="0" tabSelected="1" workbookViewId="0" topLeftCell="A1">
      <selection activeCell="C5" sqref="C5"/>
    </sheetView>
  </sheetViews>
  <sheetFormatPr defaultColWidth="11.5546875" defaultRowHeight="15"/>
  <cols>
    <col min="1" max="1" width="0.44140625" style="0" customWidth="1"/>
    <col min="2" max="2" width="3.99609375" style="0" customWidth="1"/>
    <col min="3" max="3" width="6.88671875" style="0" customWidth="1"/>
    <col min="11" max="11" width="3.99609375" style="0" customWidth="1"/>
    <col min="12" max="14" width="1.66796875" style="0" customWidth="1"/>
    <col min="15" max="15" width="2.4453125" style="0" hidden="1" customWidth="1"/>
    <col min="16" max="16" width="3.3359375" style="0" hidden="1" customWidth="1"/>
    <col min="17" max="17" width="9.5546875" style="0" hidden="1" customWidth="1"/>
    <col min="18" max="18" width="6.4453125" style="0" hidden="1" customWidth="1"/>
    <col min="19" max="21" width="6.99609375" style="0" hidden="1" customWidth="1"/>
    <col min="22" max="22" width="16.6640625" style="0" customWidth="1"/>
  </cols>
  <sheetData>
    <row r="1" spans="2:33" ht="12" customHeight="1">
      <c r="B1" s="14"/>
      <c r="C1" s="3"/>
      <c r="D1" s="3"/>
      <c r="E1" s="3"/>
      <c r="F1" s="3"/>
      <c r="G1" s="3"/>
      <c r="H1" s="3"/>
      <c r="I1" s="3"/>
      <c r="J1" s="3"/>
      <c r="K1" s="1"/>
      <c r="N1" s="2"/>
      <c r="O1" s="43"/>
      <c r="Q1" s="31"/>
      <c r="R1" s="51">
        <v>0</v>
      </c>
      <c r="S1" s="51">
        <f>IF(R1&lt;$Q$15+1,VLOOKUP(R1,Données!G4:H20,2),0)</f>
        <v>1</v>
      </c>
      <c r="T1" s="54">
        <f>5</f>
        <v>5</v>
      </c>
      <c r="U1" s="53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2:33" ht="12.75" customHeight="1">
      <c r="B2" s="14"/>
      <c r="C2" s="5"/>
      <c r="D2" s="5"/>
      <c r="E2" s="5"/>
      <c r="F2" s="5"/>
      <c r="G2" s="5"/>
      <c r="H2" s="5"/>
      <c r="I2" s="4"/>
      <c r="J2" s="4"/>
      <c r="K2" s="1"/>
      <c r="N2" s="2"/>
      <c r="O2" s="43"/>
      <c r="Q2" s="31" t="s">
        <v>28</v>
      </c>
      <c r="R2" s="51">
        <v>1</v>
      </c>
      <c r="S2" s="51">
        <f>IF(R2&lt;$Q$15+1,VLOOKUP(R2,Données!G5:H21,2),0)</f>
        <v>1</v>
      </c>
      <c r="T2" s="54">
        <f>5</f>
        <v>5</v>
      </c>
      <c r="U2" s="51">
        <f>IF(T2=S2,1,0)</f>
        <v>0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2.75" customHeight="1">
      <c r="A3" s="16"/>
      <c r="B3" s="66" t="s">
        <v>1</v>
      </c>
      <c r="C3" s="8"/>
      <c r="D3" s="65" t="str">
        <f>VLOOKUP(C5,Données!A4:F60,2)</f>
        <v>Cliquer sur ma tête pour obtenir une question</v>
      </c>
      <c r="E3" s="65"/>
      <c r="F3" s="65"/>
      <c r="G3" s="65"/>
      <c r="H3" s="65"/>
      <c r="I3" s="8"/>
      <c r="J3" s="4"/>
      <c r="K3" s="66" t="s">
        <v>1</v>
      </c>
      <c r="N3" s="2"/>
      <c r="O3" s="43"/>
      <c r="Q3" s="32">
        <v>0</v>
      </c>
      <c r="R3" s="51">
        <v>2</v>
      </c>
      <c r="S3" s="51">
        <f>IF(R3&lt;$Q$15+1,VLOOKUP(R3,Données!G6:H22,2),0)</f>
        <v>1</v>
      </c>
      <c r="T3" s="54">
        <f>5</f>
        <v>5</v>
      </c>
      <c r="U3" s="51">
        <f aca="true" t="shared" si="0" ref="U3:U61">IF(T3=S3,1,0)</f>
        <v>0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2.75" customHeight="1">
      <c r="A4" s="16"/>
      <c r="B4" s="66"/>
      <c r="C4" s="8"/>
      <c r="D4" s="65"/>
      <c r="E4" s="65"/>
      <c r="F4" s="65"/>
      <c r="G4" s="65"/>
      <c r="H4" s="65"/>
      <c r="I4" s="8"/>
      <c r="J4" s="4"/>
      <c r="K4" s="66"/>
      <c r="N4" s="2"/>
      <c r="O4" s="43"/>
      <c r="Q4" s="31"/>
      <c r="R4" s="51">
        <v>3</v>
      </c>
      <c r="S4" s="51">
        <f>IF(R4&lt;$Q$15+1,VLOOKUP(R4,Données!G7:H23,2),0)</f>
        <v>2</v>
      </c>
      <c r="T4" s="54">
        <f>5</f>
        <v>5</v>
      </c>
      <c r="U4" s="51">
        <f t="shared" si="0"/>
        <v>0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12.75" customHeight="1">
      <c r="A5" s="16"/>
      <c r="B5" s="13"/>
      <c r="C5" s="12">
        <v>0</v>
      </c>
      <c r="D5" s="65"/>
      <c r="E5" s="65"/>
      <c r="F5" s="65"/>
      <c r="G5" s="65"/>
      <c r="H5" s="65"/>
      <c r="I5" s="8"/>
      <c r="J5" s="4"/>
      <c r="K5" s="13"/>
      <c r="N5" s="2"/>
      <c r="O5" s="43"/>
      <c r="Q5" s="31" t="s">
        <v>29</v>
      </c>
      <c r="R5" s="51">
        <v>4</v>
      </c>
      <c r="S5" s="51">
        <f>IF(R5&lt;$Q$15+1,VLOOKUP(R5,Données!G8:H24,2),0)</f>
        <v>3</v>
      </c>
      <c r="T5" s="54">
        <f>5</f>
        <v>5</v>
      </c>
      <c r="U5" s="51">
        <f t="shared" si="0"/>
        <v>0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.75" customHeight="1">
      <c r="A6" s="16"/>
      <c r="B6" s="66" t="s">
        <v>2</v>
      </c>
      <c r="C6" s="4"/>
      <c r="D6" s="4"/>
      <c r="E6" s="4"/>
      <c r="F6" s="4"/>
      <c r="G6" s="4"/>
      <c r="H6" s="4"/>
      <c r="I6" s="4"/>
      <c r="J6" s="4"/>
      <c r="K6" s="66" t="s">
        <v>2</v>
      </c>
      <c r="N6" s="2"/>
      <c r="O6" s="43"/>
      <c r="Q6" s="27">
        <v>0</v>
      </c>
      <c r="R6" s="51">
        <v>5</v>
      </c>
      <c r="S6" s="51">
        <f>IF(R6&lt;$Q$15+1,VLOOKUP(R6,Données!G9:H25,2),0)</f>
        <v>4</v>
      </c>
      <c r="T6" s="54">
        <f>5</f>
        <v>5</v>
      </c>
      <c r="U6" s="51">
        <f t="shared" si="0"/>
        <v>0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2.75" customHeight="1">
      <c r="A7" s="16"/>
      <c r="B7" s="66"/>
      <c r="C7" s="4"/>
      <c r="D7" s="4"/>
      <c r="E7" s="67" t="str">
        <f>VLOOKUP($C$5,Données!$A$4:$F$60,3)</f>
        <v>Salut, mon nom est Annie</v>
      </c>
      <c r="F7" s="67"/>
      <c r="G7" s="67"/>
      <c r="H7" s="67"/>
      <c r="I7" s="4"/>
      <c r="J7" s="4"/>
      <c r="K7" s="66"/>
      <c r="N7" s="2"/>
      <c r="O7" s="43"/>
      <c r="Q7" s="31"/>
      <c r="R7" s="51">
        <v>6</v>
      </c>
      <c r="S7" s="51">
        <f>IF(R7&lt;$Q$15+1,VLOOKUP(R7,Données!G10:H26,2),0)</f>
        <v>3</v>
      </c>
      <c r="T7" s="54">
        <f>5</f>
        <v>5</v>
      </c>
      <c r="U7" s="51">
        <f t="shared" si="0"/>
        <v>0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2.75" customHeight="1">
      <c r="A8" s="16"/>
      <c r="B8" s="13"/>
      <c r="C8" s="4"/>
      <c r="D8" s="4"/>
      <c r="E8" s="67"/>
      <c r="F8" s="67"/>
      <c r="G8" s="67"/>
      <c r="H8" s="67"/>
      <c r="I8" s="4"/>
      <c r="J8" s="4"/>
      <c r="K8" s="13"/>
      <c r="N8" s="2"/>
      <c r="O8" s="43"/>
      <c r="Q8" s="31" t="s">
        <v>26</v>
      </c>
      <c r="R8" s="51">
        <v>7</v>
      </c>
      <c r="S8" s="51">
        <f>IF(R8&lt;$Q$15+1,VLOOKUP(R8,Données!G11:H27,2),0)</f>
        <v>1</v>
      </c>
      <c r="T8" s="54">
        <f>5</f>
        <v>5</v>
      </c>
      <c r="U8" s="51">
        <f t="shared" si="0"/>
        <v>0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2.75" customHeight="1">
      <c r="A9" s="16"/>
      <c r="B9" s="66" t="s">
        <v>3</v>
      </c>
      <c r="C9" s="4"/>
      <c r="D9" s="4"/>
      <c r="E9" s="4"/>
      <c r="F9" s="4"/>
      <c r="G9" s="4"/>
      <c r="H9" s="4"/>
      <c r="I9" s="68" t="s">
        <v>8</v>
      </c>
      <c r="J9" s="68"/>
      <c r="K9" s="66" t="s">
        <v>3</v>
      </c>
      <c r="M9" s="2"/>
      <c r="N9" s="2"/>
      <c r="O9" s="43"/>
      <c r="Q9" s="33">
        <v>0</v>
      </c>
      <c r="R9" s="51">
        <v>8</v>
      </c>
      <c r="S9" s="51">
        <f>IF(R9&lt;$Q$15+1,VLOOKUP(R9,Données!G12:H28,2),0)</f>
        <v>2</v>
      </c>
      <c r="T9" s="54">
        <f>5</f>
        <v>5</v>
      </c>
      <c r="U9" s="51">
        <f t="shared" si="0"/>
        <v>0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2.75" customHeight="1">
      <c r="A10" s="16"/>
      <c r="B10" s="66"/>
      <c r="C10" s="76"/>
      <c r="D10" s="76"/>
      <c r="E10" s="4"/>
      <c r="F10" s="4"/>
      <c r="G10" s="4"/>
      <c r="H10" s="4"/>
      <c r="I10" s="4"/>
      <c r="J10" s="4"/>
      <c r="K10" s="66"/>
      <c r="N10" s="2"/>
      <c r="O10" s="43"/>
      <c r="Q10" s="31"/>
      <c r="R10" s="51">
        <v>9</v>
      </c>
      <c r="S10" s="51">
        <f>IF(R10&lt;$Q$15+1,VLOOKUP(R10,Données!G13:H29,2),0)</f>
        <v>2</v>
      </c>
      <c r="T10" s="54">
        <f>5</f>
        <v>5</v>
      </c>
      <c r="U10" s="51">
        <f t="shared" si="0"/>
        <v>0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12.75" customHeight="1">
      <c r="A11" s="16"/>
      <c r="B11" s="13"/>
      <c r="C11" s="76"/>
      <c r="D11" s="76"/>
      <c r="E11" s="4"/>
      <c r="F11" s="67" t="str">
        <f>VLOOKUP($C$5,Données!$A$4:$F$60,4)</f>
        <v> Hello, moi, je m'appelle Béa</v>
      </c>
      <c r="G11" s="67"/>
      <c r="H11" s="67"/>
      <c r="I11" s="67"/>
      <c r="J11" s="4"/>
      <c r="K11" s="13"/>
      <c r="N11" s="2"/>
      <c r="O11" s="43"/>
      <c r="Q11" s="31" t="s">
        <v>30</v>
      </c>
      <c r="R11" s="51">
        <v>10</v>
      </c>
      <c r="S11" s="51">
        <f>IF(R11&lt;$Q$15+1,VLOOKUP(R11,Données!G14:H30,2),0)</f>
        <v>4</v>
      </c>
      <c r="T11" s="54">
        <f>5</f>
        <v>5</v>
      </c>
      <c r="U11" s="51">
        <f t="shared" si="0"/>
        <v>0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12.75" customHeight="1">
      <c r="A12" s="16"/>
      <c r="B12" s="66" t="s">
        <v>4</v>
      </c>
      <c r="C12" s="76" t="str">
        <f>Consignes!D20</f>
        <v>Annie</v>
      </c>
      <c r="D12" s="76"/>
      <c r="E12" s="4"/>
      <c r="F12" s="67"/>
      <c r="G12" s="67"/>
      <c r="H12" s="67"/>
      <c r="I12" s="67"/>
      <c r="J12" s="4"/>
      <c r="K12" s="66" t="s">
        <v>4</v>
      </c>
      <c r="N12" s="2"/>
      <c r="O12" s="43"/>
      <c r="Q12" s="45">
        <f>SUM(U1:U61)</f>
        <v>0</v>
      </c>
      <c r="R12" s="51">
        <v>11</v>
      </c>
      <c r="S12" s="51">
        <f>IF(R12&lt;$Q$15+1,VLOOKUP(R12,Données!G15:H31,2),0)</f>
        <v>3</v>
      </c>
      <c r="T12" s="54">
        <f>5</f>
        <v>5</v>
      </c>
      <c r="U12" s="51">
        <f t="shared" si="0"/>
        <v>0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2.75" customHeight="1">
      <c r="A13" s="16"/>
      <c r="B13" s="66"/>
      <c r="C13" s="78"/>
      <c r="D13" s="76"/>
      <c r="E13" s="4"/>
      <c r="F13" s="4"/>
      <c r="G13" s="4"/>
      <c r="H13" s="4"/>
      <c r="I13" s="4"/>
      <c r="J13" s="4"/>
      <c r="K13" s="66"/>
      <c r="N13" s="2"/>
      <c r="O13" s="43"/>
      <c r="Q13" s="31"/>
      <c r="R13" s="51">
        <v>12</v>
      </c>
      <c r="S13" s="51">
        <f>IF(R13&lt;$Q$15+1,VLOOKUP(R13,Données!G16:H32,2),0)</f>
        <v>3</v>
      </c>
      <c r="T13" s="54">
        <f>5</f>
        <v>5</v>
      </c>
      <c r="U13" s="51">
        <f t="shared" si="0"/>
        <v>0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2.75" customHeight="1">
      <c r="A14" s="16"/>
      <c r="B14" s="13"/>
      <c r="C14" s="76"/>
      <c r="D14" s="76"/>
      <c r="E14" s="4"/>
      <c r="F14" s="4"/>
      <c r="G14" s="4"/>
      <c r="H14" s="4"/>
      <c r="I14" s="4"/>
      <c r="J14" s="4"/>
      <c r="K14" s="13"/>
      <c r="N14" s="2"/>
      <c r="O14" s="43"/>
      <c r="Q14" s="31" t="s">
        <v>31</v>
      </c>
      <c r="R14" s="51">
        <v>13</v>
      </c>
      <c r="S14" s="51">
        <f>IF(R14&lt;$Q$15+1,VLOOKUP(R14,Données!G17:H33,2),0)</f>
        <v>1</v>
      </c>
      <c r="T14" s="54">
        <f>5</f>
        <v>5</v>
      </c>
      <c r="U14" s="51">
        <f t="shared" si="0"/>
        <v>0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2.75" customHeight="1">
      <c r="A15" s="16"/>
      <c r="B15" s="66" t="s">
        <v>5</v>
      </c>
      <c r="C15" s="76"/>
      <c r="D15" s="76"/>
      <c r="E15" s="4"/>
      <c r="J15" s="4"/>
      <c r="K15" s="66" t="s">
        <v>5</v>
      </c>
      <c r="N15" s="2"/>
      <c r="O15" s="43"/>
      <c r="Q15" s="45">
        <f>Données!A3</f>
        <v>22</v>
      </c>
      <c r="R15" s="51">
        <v>14</v>
      </c>
      <c r="S15" s="51">
        <f>IF(R15&lt;$Q$15+1,VLOOKUP(R15,Données!G18:H34,2),0)</f>
        <v>2</v>
      </c>
      <c r="T15" s="54">
        <f>5</f>
        <v>5</v>
      </c>
      <c r="U15" s="51">
        <f t="shared" si="0"/>
        <v>0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2.75" customHeight="1">
      <c r="A16" s="16"/>
      <c r="B16" s="66"/>
      <c r="C16" s="76"/>
      <c r="D16" s="76" t="str">
        <f>Consignes!D21</f>
        <v>Béa</v>
      </c>
      <c r="E16" s="4"/>
      <c r="F16" s="67" t="str">
        <f>VLOOKUP($C$5,Données!$A$4:$F$60,5)</f>
        <v>... et moi Chris</v>
      </c>
      <c r="G16" s="67"/>
      <c r="H16" s="67"/>
      <c r="I16" s="67"/>
      <c r="J16" s="4"/>
      <c r="K16" s="66"/>
      <c r="N16" s="2"/>
      <c r="O16" s="43"/>
      <c r="Q16" s="31"/>
      <c r="R16" s="51">
        <v>15</v>
      </c>
      <c r="S16" s="51">
        <f>IF(R16&lt;$Q$15+1,VLOOKUP(R16,Données!G19:H35,2),0)</f>
        <v>1</v>
      </c>
      <c r="T16" s="54">
        <f>5</f>
        <v>5</v>
      </c>
      <c r="U16" s="51">
        <f t="shared" si="0"/>
        <v>0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2.75" customHeight="1">
      <c r="A17" s="16"/>
      <c r="B17" s="13"/>
      <c r="C17" s="76"/>
      <c r="D17" s="76"/>
      <c r="E17" s="4"/>
      <c r="F17" s="67"/>
      <c r="G17" s="67"/>
      <c r="H17" s="67"/>
      <c r="I17" s="67"/>
      <c r="J17" s="4"/>
      <c r="K17" s="13"/>
      <c r="N17" s="2"/>
      <c r="O17" s="43"/>
      <c r="Q17" s="31" t="s">
        <v>51</v>
      </c>
      <c r="R17" s="51">
        <v>16</v>
      </c>
      <c r="S17" s="51">
        <f>IF(R17&lt;$Q$15+1,VLOOKUP(R17,Données!G20:H36,2),0)</f>
        <v>3</v>
      </c>
      <c r="T17" s="54">
        <f>5</f>
        <v>5</v>
      </c>
      <c r="U17" s="51">
        <f t="shared" si="0"/>
        <v>0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ht="12.75" customHeight="1">
      <c r="A18" s="16"/>
      <c r="B18" s="13"/>
      <c r="C18" s="76"/>
      <c r="D18" s="76"/>
      <c r="E18" s="4"/>
      <c r="F18" s="4"/>
      <c r="G18" s="4"/>
      <c r="H18" s="4"/>
      <c r="I18" s="4"/>
      <c r="J18" s="4"/>
      <c r="K18" s="13"/>
      <c r="N18" s="2"/>
      <c r="O18" s="43"/>
      <c r="Q18" s="59" t="b">
        <v>1</v>
      </c>
      <c r="R18" s="51">
        <v>17</v>
      </c>
      <c r="S18" s="51">
        <f>IF(R18&lt;$Q$15+1,VLOOKUP(R18,Données!G21:H37,2),0)</f>
        <v>2</v>
      </c>
      <c r="T18" s="54">
        <f>5</f>
        <v>5</v>
      </c>
      <c r="U18" s="51">
        <f t="shared" si="0"/>
        <v>0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ht="12.75" customHeight="1">
      <c r="A19" s="16"/>
      <c r="B19" s="66" t="s">
        <v>0</v>
      </c>
      <c r="C19" s="76"/>
      <c r="D19" s="76"/>
      <c r="E19" s="4"/>
      <c r="F19" s="4"/>
      <c r="G19" s="4"/>
      <c r="H19" s="4"/>
      <c r="I19" s="4"/>
      <c r="J19" s="4"/>
      <c r="K19" s="66" t="s">
        <v>0</v>
      </c>
      <c r="N19" s="2"/>
      <c r="O19" s="43"/>
      <c r="Q19" s="42">
        <f>IF(Q18=TRUE,1,0)</f>
        <v>1</v>
      </c>
      <c r="R19" s="51">
        <v>18</v>
      </c>
      <c r="S19" s="51">
        <f>IF(R19&lt;$Q$15+1,VLOOKUP(R19,Données!G22:H38,2),0)</f>
        <v>1</v>
      </c>
      <c r="T19" s="54">
        <f>5</f>
        <v>5</v>
      </c>
      <c r="U19" s="51">
        <f t="shared" si="0"/>
        <v>0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ht="12.75" customHeight="1">
      <c r="A20" s="16"/>
      <c r="B20" s="66"/>
      <c r="C20" s="76"/>
      <c r="D20" s="76"/>
      <c r="E20" s="4"/>
      <c r="F20" s="67" t="str">
        <f>VLOOKUP($C$5,Données!$A$4:$F$60,6)</f>
        <v>Je suis Dan.    Pour répondre, clique sur la tête, le nom ou la bulle de celui qui a raison !</v>
      </c>
      <c r="G20" s="67"/>
      <c r="H20" s="67"/>
      <c r="I20" s="67"/>
      <c r="J20" s="4"/>
      <c r="K20" s="66"/>
      <c r="N20" s="2"/>
      <c r="O20" s="43"/>
      <c r="R20" s="51">
        <v>19</v>
      </c>
      <c r="S20" s="51">
        <f>IF(R20&lt;$Q$15+1,VLOOKUP(R20,Données!G23:H39,2),0)</f>
        <v>4</v>
      </c>
      <c r="T20" s="54">
        <f>5</f>
        <v>5</v>
      </c>
      <c r="U20" s="51">
        <f t="shared" si="0"/>
        <v>0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ht="12.75" customHeight="1">
      <c r="A21" s="16"/>
      <c r="B21" s="13"/>
      <c r="C21" s="77" t="str">
        <f>Consignes!D22</f>
        <v>Chris</v>
      </c>
      <c r="D21" s="76"/>
      <c r="E21" s="4"/>
      <c r="F21" s="67"/>
      <c r="G21" s="67"/>
      <c r="H21" s="67"/>
      <c r="I21" s="67"/>
      <c r="J21" s="4"/>
      <c r="K21" s="13"/>
      <c r="N21" s="2"/>
      <c r="O21" s="43"/>
      <c r="P21" t="s">
        <v>19</v>
      </c>
      <c r="Q21" s="30" t="s">
        <v>25</v>
      </c>
      <c r="R21" s="51">
        <v>20</v>
      </c>
      <c r="S21" s="51">
        <f>IF(R21&lt;$Q$15+1,VLOOKUP(R21,Données!G24:H40,2),0)</f>
        <v>3</v>
      </c>
      <c r="T21" s="54">
        <f>5</f>
        <v>5</v>
      </c>
      <c r="U21" s="51">
        <f t="shared" si="0"/>
        <v>0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ht="12.75" customHeight="1">
      <c r="A22" s="16"/>
      <c r="B22" s="66" t="s">
        <v>2</v>
      </c>
      <c r="C22" s="76"/>
      <c r="D22" s="76"/>
      <c r="E22" s="5"/>
      <c r="F22" s="5"/>
      <c r="G22" s="5"/>
      <c r="H22" s="5"/>
      <c r="I22" s="5"/>
      <c r="J22" s="5"/>
      <c r="K22" s="66" t="s">
        <v>2</v>
      </c>
      <c r="N22" s="2"/>
      <c r="O22" s="43"/>
      <c r="P22" t="s">
        <v>20</v>
      </c>
      <c r="Q22" s="30" t="s">
        <v>23</v>
      </c>
      <c r="R22" s="51">
        <v>21</v>
      </c>
      <c r="S22" s="51">
        <f>IF(R22&lt;$Q$15+1,VLOOKUP(R22,Données!G25:H41,2),0)</f>
        <v>2</v>
      </c>
      <c r="T22" s="54">
        <f>5</f>
        <v>5</v>
      </c>
      <c r="U22" s="51">
        <f t="shared" si="0"/>
        <v>0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ht="12.75" customHeight="1">
      <c r="A23" s="16"/>
      <c r="B23" s="66"/>
      <c r="C23" s="76"/>
      <c r="D23" s="76"/>
      <c r="E23" s="5"/>
      <c r="F23" s="5"/>
      <c r="G23" s="5"/>
      <c r="H23" s="5"/>
      <c r="I23" s="5"/>
      <c r="J23" s="5"/>
      <c r="K23" s="66"/>
      <c r="N23" s="2"/>
      <c r="O23" s="43"/>
      <c r="P23" t="s">
        <v>21</v>
      </c>
      <c r="Q23" s="30" t="s">
        <v>24</v>
      </c>
      <c r="R23" s="51">
        <v>22</v>
      </c>
      <c r="S23" s="51">
        <f>IF(R23&lt;$Q$15+1,VLOOKUP(R23,Données!G26:H42,2),0)</f>
        <v>4</v>
      </c>
      <c r="T23" s="54">
        <f>5</f>
        <v>5</v>
      </c>
      <c r="U23" s="51">
        <f t="shared" si="0"/>
        <v>0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12.75" customHeight="1">
      <c r="A24" s="16"/>
      <c r="B24" s="13"/>
      <c r="C24" s="76"/>
      <c r="D24" s="77" t="str">
        <f>Consignes!D23</f>
        <v>Dan</v>
      </c>
      <c r="E24" s="5"/>
      <c r="F24" s="5"/>
      <c r="G24" s="5"/>
      <c r="H24" s="5"/>
      <c r="I24" s="5"/>
      <c r="J24" s="5"/>
      <c r="K24" s="13"/>
      <c r="N24" s="2"/>
      <c r="O24" s="43"/>
      <c r="P24" t="s">
        <v>22</v>
      </c>
      <c r="Q24" s="30" t="s">
        <v>36</v>
      </c>
      <c r="R24" s="51">
        <v>23</v>
      </c>
      <c r="S24" s="51">
        <f>IF(R24&lt;$Q$15+1,VLOOKUP(R24,Données!G27:H43,2),0)</f>
        <v>0</v>
      </c>
      <c r="T24" s="54">
        <f>5</f>
        <v>5</v>
      </c>
      <c r="U24" s="51">
        <f t="shared" si="0"/>
        <v>0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ht="12.75" customHeight="1">
      <c r="A25" s="16"/>
      <c r="B25" s="66" t="s">
        <v>6</v>
      </c>
      <c r="C25" s="70" t="e">
        <f>"Proposition de "&amp;VLOOKUP(Q9,Consignes!C20:E23,2)</f>
        <v>#N/A</v>
      </c>
      <c r="D25" s="70"/>
      <c r="E25" s="2"/>
      <c r="F25" s="6"/>
      <c r="G25" s="6"/>
      <c r="H25" s="6"/>
      <c r="I25" s="6"/>
      <c r="J25" s="4"/>
      <c r="K25" s="66" t="s">
        <v>6</v>
      </c>
      <c r="N25" s="2"/>
      <c r="O25" s="43"/>
      <c r="Q25" s="29"/>
      <c r="R25" s="51">
        <v>24</v>
      </c>
      <c r="S25" s="51">
        <f>IF(R25&lt;$Q$15+1,VLOOKUP(R25,Données!G28:H44,2),0)</f>
        <v>0</v>
      </c>
      <c r="T25" s="54">
        <f>5</f>
        <v>5</v>
      </c>
      <c r="U25" s="51">
        <f t="shared" si="0"/>
        <v>0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ht="12.75" customHeight="1">
      <c r="A26" s="16"/>
      <c r="B26" s="66"/>
      <c r="C26" s="7"/>
      <c r="D26" s="7"/>
      <c r="E26" s="10"/>
      <c r="F26" s="69">
        <f>VLOOKUP(C5,Données!G4:L60,Q9+2)</f>
        <v>1</v>
      </c>
      <c r="G26" s="69"/>
      <c r="H26" s="69"/>
      <c r="I26" s="9"/>
      <c r="J26" s="4"/>
      <c r="K26" s="66"/>
      <c r="N26" s="2"/>
      <c r="O26" s="43"/>
      <c r="R26" s="51">
        <v>25</v>
      </c>
      <c r="S26" s="51">
        <f>IF(R26&lt;$Q$15+1,VLOOKUP(R26,Données!G29:H45,2),0)</f>
        <v>0</v>
      </c>
      <c r="T26" s="54">
        <f>5</f>
        <v>5</v>
      </c>
      <c r="U26" s="51">
        <f t="shared" si="0"/>
        <v>0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ht="12.75" customHeight="1">
      <c r="A27" s="16"/>
      <c r="B27" s="13"/>
      <c r="C27" s="7"/>
      <c r="D27" s="64" t="str">
        <f>IF(Q9=VLOOKUP(C5,Données!G2:L60,2),"JUSTE","FAUX")</f>
        <v>FAUX</v>
      </c>
      <c r="E27" s="10"/>
      <c r="F27" s="69"/>
      <c r="G27" s="69"/>
      <c r="H27" s="69"/>
      <c r="I27" s="9"/>
      <c r="J27" s="4"/>
      <c r="K27" s="13"/>
      <c r="N27" s="2"/>
      <c r="O27" s="43"/>
      <c r="R27" s="51">
        <v>26</v>
      </c>
      <c r="S27" s="51">
        <f>IF(R27&lt;$Q$15+1,VLOOKUP(R27,Données!G30:H46,2),0)</f>
        <v>0</v>
      </c>
      <c r="T27" s="54">
        <f>5</f>
        <v>5</v>
      </c>
      <c r="U27" s="51">
        <f t="shared" si="0"/>
        <v>0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2.75" customHeight="1">
      <c r="A28" s="16"/>
      <c r="B28" s="66" t="s">
        <v>7</v>
      </c>
      <c r="C28" s="7"/>
      <c r="D28" s="64"/>
      <c r="E28" s="10"/>
      <c r="F28" s="69"/>
      <c r="G28" s="69"/>
      <c r="H28" s="69"/>
      <c r="I28" s="17" t="s">
        <v>10</v>
      </c>
      <c r="J28" s="18">
        <f>Q12</f>
        <v>0</v>
      </c>
      <c r="K28" s="66" t="s">
        <v>7</v>
      </c>
      <c r="N28" s="2"/>
      <c r="O28" s="43"/>
      <c r="R28" s="51">
        <v>27</v>
      </c>
      <c r="S28" s="51">
        <f>IF(R28&lt;$Q$15+1,VLOOKUP(R28,Données!G31:H47,2),0)</f>
        <v>0</v>
      </c>
      <c r="T28" s="54">
        <f>5</f>
        <v>5</v>
      </c>
      <c r="U28" s="51">
        <f t="shared" si="0"/>
        <v>0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12.75" customHeight="1">
      <c r="A29" s="16"/>
      <c r="B29" s="66"/>
      <c r="C29" s="7"/>
      <c r="D29" s="7"/>
      <c r="E29" s="11"/>
      <c r="F29" s="6"/>
      <c r="G29" s="6"/>
      <c r="H29" s="6"/>
      <c r="I29" s="17" t="s">
        <v>12</v>
      </c>
      <c r="J29" s="19">
        <f>IF(C5=Q122+1,Q3-1,Q3)</f>
        <v>0</v>
      </c>
      <c r="K29" s="66"/>
      <c r="N29" s="2"/>
      <c r="O29" s="43"/>
      <c r="R29" s="51">
        <v>28</v>
      </c>
      <c r="S29" s="51">
        <f>IF(R29&lt;$Q$15+1,VLOOKUP(R29,Données!G32:H48,2),0)</f>
        <v>0</v>
      </c>
      <c r="T29" s="54">
        <f>5</f>
        <v>5</v>
      </c>
      <c r="U29" s="51">
        <f t="shared" si="0"/>
        <v>0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2:33" ht="12.75" customHeight="1">
      <c r="B30" s="14"/>
      <c r="C30" s="7"/>
      <c r="D30" s="7"/>
      <c r="E30" s="7"/>
      <c r="F30" s="4"/>
      <c r="G30" s="4"/>
      <c r="H30" s="4"/>
      <c r="I30" s="17" t="s">
        <v>9</v>
      </c>
      <c r="J30" s="20">
        <f>Q6</f>
        <v>0</v>
      </c>
      <c r="K30" s="1"/>
      <c r="N30" s="2"/>
      <c r="O30" s="43"/>
      <c r="R30" s="51">
        <v>29</v>
      </c>
      <c r="S30" s="51">
        <f>IF(R30&lt;$Q$15+1,VLOOKUP(R30,Données!G33:H49,2),0)</f>
        <v>0</v>
      </c>
      <c r="T30" s="54">
        <f>5</f>
        <v>5</v>
      </c>
      <c r="U30" s="51">
        <f t="shared" si="0"/>
        <v>0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2:33" ht="12" customHeight="1">
      <c r="B31" s="14"/>
      <c r="C31" s="1"/>
      <c r="D31" s="1"/>
      <c r="E31" s="1"/>
      <c r="F31" s="3"/>
      <c r="G31" s="3"/>
      <c r="H31" s="3"/>
      <c r="I31" s="3"/>
      <c r="J31" s="63" t="s">
        <v>11</v>
      </c>
      <c r="K31" s="1"/>
      <c r="N31" s="2"/>
      <c r="O31" s="43"/>
      <c r="R31" s="51">
        <v>30</v>
      </c>
      <c r="S31" s="51">
        <f>IF(R31&lt;$Q$15+1,VLOOKUP(R31,Données!G34:H50,2),0)</f>
        <v>0</v>
      </c>
      <c r="T31" s="54">
        <f>5</f>
        <v>5</v>
      </c>
      <c r="U31" s="51">
        <f t="shared" si="0"/>
        <v>0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2:33" ht="16.5" customHeight="1">
      <c r="B32" s="15"/>
      <c r="C32" s="4"/>
      <c r="D32" s="4"/>
      <c r="E32" s="4"/>
      <c r="F32" s="4"/>
      <c r="G32" s="4"/>
      <c r="H32" s="4"/>
      <c r="I32" s="4"/>
      <c r="J32" s="4"/>
      <c r="R32" s="51">
        <v>31</v>
      </c>
      <c r="S32" s="51">
        <f>IF(R32&lt;$Q$15+1,VLOOKUP(R32,Données!G35:H51,2),0)</f>
        <v>0</v>
      </c>
      <c r="T32" s="54">
        <f>5</f>
        <v>5</v>
      </c>
      <c r="U32" s="51">
        <f t="shared" si="0"/>
        <v>0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8:33" ht="16.5" customHeight="1">
      <c r="R33" s="51">
        <v>32</v>
      </c>
      <c r="S33" s="51">
        <f>IF(R33&lt;$Q$15+1,VLOOKUP(R33,Données!G36:H52,2),0)</f>
        <v>0</v>
      </c>
      <c r="T33" s="54">
        <f>5</f>
        <v>5</v>
      </c>
      <c r="U33" s="51">
        <f t="shared" si="0"/>
        <v>0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3:33" ht="16.5" customHeight="1">
      <c r="C34" s="60"/>
      <c r="R34" s="51">
        <v>33</v>
      </c>
      <c r="S34" s="51">
        <f>IF(R34&lt;$Q$15+1,VLOOKUP(R34,Données!G37:H53,2),0)</f>
        <v>0</v>
      </c>
      <c r="T34" s="54">
        <f>5</f>
        <v>5</v>
      </c>
      <c r="U34" s="51">
        <f t="shared" si="0"/>
        <v>0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2:33" ht="16.5" customHeight="1">
      <c r="B35" s="60" t="s">
        <v>57</v>
      </c>
      <c r="C35" s="62"/>
      <c r="J35" s="61"/>
      <c r="R35" s="51">
        <v>34</v>
      </c>
      <c r="S35" s="51">
        <f>IF(R35&lt;$Q$15+1,VLOOKUP(R35,Données!G38:H54,2),0)</f>
        <v>0</v>
      </c>
      <c r="T35" s="54">
        <f>5</f>
        <v>5</v>
      </c>
      <c r="U35" s="51">
        <f t="shared" si="0"/>
        <v>0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8:33" ht="16.5" customHeight="1">
      <c r="R36" s="51">
        <v>35</v>
      </c>
      <c r="S36" s="51">
        <f>IF(R36&lt;$Q$15+1,VLOOKUP(R36,Données!G39:H55,2),0)</f>
        <v>0</v>
      </c>
      <c r="T36" s="54">
        <f>5</f>
        <v>5</v>
      </c>
      <c r="U36" s="51">
        <f t="shared" si="0"/>
        <v>0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9:33" ht="16.5" customHeight="1">
      <c r="I37" s="60" t="s">
        <v>56</v>
      </c>
      <c r="R37" s="51">
        <v>36</v>
      </c>
      <c r="S37" s="51">
        <f>IF(R37&lt;$Q$15+1,VLOOKUP(R37,Données!G40:H56,2),0)</f>
        <v>0</v>
      </c>
      <c r="T37" s="54">
        <f>5</f>
        <v>5</v>
      </c>
      <c r="U37" s="51">
        <f t="shared" si="0"/>
        <v>0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8:33" ht="13.5" customHeight="1">
      <c r="R38" s="51">
        <v>37</v>
      </c>
      <c r="S38" s="51">
        <f>IF(R38&lt;$Q$15+1,VLOOKUP(R38,Données!G41:H57,2),0)</f>
        <v>0</v>
      </c>
      <c r="T38" s="54">
        <f>5</f>
        <v>5</v>
      </c>
      <c r="U38" s="51">
        <f t="shared" si="0"/>
        <v>0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8:33" ht="13.5" customHeight="1">
      <c r="R39" s="51">
        <v>38</v>
      </c>
      <c r="S39" s="51">
        <f>IF(R39&lt;$Q$15+1,VLOOKUP(R39,Données!G42:H58,2),0)</f>
        <v>0</v>
      </c>
      <c r="T39" s="54">
        <f>5</f>
        <v>5</v>
      </c>
      <c r="U39" s="51">
        <f t="shared" si="0"/>
        <v>0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8:33" ht="13.5" customHeight="1">
      <c r="R40" s="51">
        <v>39</v>
      </c>
      <c r="S40" s="51">
        <f>IF(R40&lt;$Q$15+1,VLOOKUP(R40,Données!G43:H59,2),0)</f>
        <v>0</v>
      </c>
      <c r="T40" s="54">
        <f>5</f>
        <v>5</v>
      </c>
      <c r="U40" s="51">
        <f t="shared" si="0"/>
        <v>0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8:33" ht="13.5" customHeight="1">
      <c r="R41" s="51">
        <v>40</v>
      </c>
      <c r="S41" s="51">
        <f>IF(R41&lt;$Q$15+1,VLOOKUP(R41,Données!G44:H60,2),0)</f>
        <v>0</v>
      </c>
      <c r="T41" s="54">
        <f>5</f>
        <v>5</v>
      </c>
      <c r="U41" s="51">
        <f t="shared" si="0"/>
        <v>0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8:33" ht="15">
      <c r="R42" s="51">
        <v>41</v>
      </c>
      <c r="S42" s="51">
        <f>IF(R42&lt;$Q$15+1,VLOOKUP(R42,Données!G45:H61,2),0)</f>
        <v>0</v>
      </c>
      <c r="T42" s="54">
        <f>5</f>
        <v>5</v>
      </c>
      <c r="U42" s="51">
        <f t="shared" si="0"/>
        <v>0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8:21" ht="15">
      <c r="R43" s="51">
        <v>42</v>
      </c>
      <c r="S43" s="51">
        <f>IF(R43&lt;$Q$15+1,VLOOKUP(R43,Données!G46:H62,2),0)</f>
        <v>0</v>
      </c>
      <c r="T43" s="54">
        <f>5</f>
        <v>5</v>
      </c>
      <c r="U43" s="51">
        <f t="shared" si="0"/>
        <v>0</v>
      </c>
    </row>
    <row r="44" spans="18:21" ht="15">
      <c r="R44" s="51">
        <v>43</v>
      </c>
      <c r="S44" s="51">
        <f>IF(R44&lt;$Q$15+1,VLOOKUP(R44,Données!G47:H63,2),0)</f>
        <v>0</v>
      </c>
      <c r="T44" s="54">
        <f>5</f>
        <v>5</v>
      </c>
      <c r="U44" s="51">
        <f t="shared" si="0"/>
        <v>0</v>
      </c>
    </row>
    <row r="45" spans="18:21" ht="15">
      <c r="R45" s="51">
        <v>44</v>
      </c>
      <c r="S45" s="51">
        <f>IF(R45&lt;$Q$15+1,VLOOKUP(R45,Données!G48:H64,2),0)</f>
        <v>0</v>
      </c>
      <c r="T45" s="54">
        <f>5</f>
        <v>5</v>
      </c>
      <c r="U45" s="51">
        <f t="shared" si="0"/>
        <v>0</v>
      </c>
    </row>
    <row r="46" spans="18:21" ht="15">
      <c r="R46" s="51">
        <v>45</v>
      </c>
      <c r="S46" s="51">
        <f>IF(R46&lt;$Q$15+1,VLOOKUP(R46,Données!G49:H65,2),0)</f>
        <v>0</v>
      </c>
      <c r="T46" s="54">
        <f>5</f>
        <v>5</v>
      </c>
      <c r="U46" s="51">
        <f t="shared" si="0"/>
        <v>0</v>
      </c>
    </row>
    <row r="47" spans="18:21" ht="15">
      <c r="R47" s="51">
        <v>46</v>
      </c>
      <c r="S47" s="51">
        <f>IF(R47&lt;$Q$15+1,VLOOKUP(R47,Données!G50:H66,2),0)</f>
        <v>0</v>
      </c>
      <c r="T47" s="54">
        <f>5</f>
        <v>5</v>
      </c>
      <c r="U47" s="51">
        <f t="shared" si="0"/>
        <v>0</v>
      </c>
    </row>
    <row r="48" spans="18:21" ht="15">
      <c r="R48" s="51">
        <v>47</v>
      </c>
      <c r="S48" s="51">
        <f>IF(R48&lt;$Q$15+1,VLOOKUP(R48,Données!G51:H67,2),0)</f>
        <v>0</v>
      </c>
      <c r="T48" s="54">
        <f>5</f>
        <v>5</v>
      </c>
      <c r="U48" s="51">
        <f t="shared" si="0"/>
        <v>0</v>
      </c>
    </row>
    <row r="49" spans="18:21" ht="15">
      <c r="R49" s="51">
        <v>48</v>
      </c>
      <c r="S49" s="51">
        <f>IF(R49&lt;$Q$15+1,VLOOKUP(R49,Données!G52:H68,2),0)</f>
        <v>0</v>
      </c>
      <c r="T49" s="54">
        <f>5</f>
        <v>5</v>
      </c>
      <c r="U49" s="51">
        <f t="shared" si="0"/>
        <v>0</v>
      </c>
    </row>
    <row r="50" spans="18:21" ht="15">
      <c r="R50" s="51">
        <v>49</v>
      </c>
      <c r="S50" s="51">
        <f>IF(R50&lt;$Q$15+1,VLOOKUP(R50,Données!G53:H69,2),0)</f>
        <v>0</v>
      </c>
      <c r="T50" s="54">
        <f>5</f>
        <v>5</v>
      </c>
      <c r="U50" s="51">
        <f t="shared" si="0"/>
        <v>0</v>
      </c>
    </row>
    <row r="51" spans="18:21" ht="15">
      <c r="R51" s="51">
        <v>50</v>
      </c>
      <c r="S51" s="51">
        <f>IF(R51&lt;$Q$15+1,VLOOKUP(R51,Données!G54:H70,2),0)</f>
        <v>0</v>
      </c>
      <c r="T51" s="54">
        <f>5</f>
        <v>5</v>
      </c>
      <c r="U51" s="51">
        <f t="shared" si="0"/>
        <v>0</v>
      </c>
    </row>
    <row r="52" spans="18:21" ht="15">
      <c r="R52" s="51">
        <v>51</v>
      </c>
      <c r="S52" s="51">
        <f>IF(R52&lt;$Q$15+1,VLOOKUP(R52,Données!G55:H71,2),0)</f>
        <v>0</v>
      </c>
      <c r="T52" s="54">
        <f>5</f>
        <v>5</v>
      </c>
      <c r="U52" s="51">
        <f t="shared" si="0"/>
        <v>0</v>
      </c>
    </row>
    <row r="53" spans="18:21" ht="15">
      <c r="R53" s="51">
        <v>52</v>
      </c>
      <c r="S53" s="51">
        <f>IF(R53&lt;$Q$15+1,VLOOKUP(R53,Données!G56:H72,2),0)</f>
        <v>0</v>
      </c>
      <c r="T53" s="54">
        <f>5</f>
        <v>5</v>
      </c>
      <c r="U53" s="51">
        <f t="shared" si="0"/>
        <v>0</v>
      </c>
    </row>
    <row r="54" spans="18:21" ht="15">
      <c r="R54" s="51">
        <v>53</v>
      </c>
      <c r="S54" s="51">
        <f>IF(R54&lt;$Q$15+1,VLOOKUP(R54,Données!G57:H73,2),0)</f>
        <v>0</v>
      </c>
      <c r="T54" s="54">
        <f>5</f>
        <v>5</v>
      </c>
      <c r="U54" s="51">
        <f t="shared" si="0"/>
        <v>0</v>
      </c>
    </row>
    <row r="55" spans="18:21" ht="15">
      <c r="R55" s="51">
        <v>54</v>
      </c>
      <c r="S55" s="51">
        <f>IF(R55&lt;$Q$15+1,VLOOKUP(R55,Données!G58:H74,2),0)</f>
        <v>0</v>
      </c>
      <c r="T55" s="54">
        <f>5</f>
        <v>5</v>
      </c>
      <c r="U55" s="51">
        <f t="shared" si="0"/>
        <v>0</v>
      </c>
    </row>
    <row r="56" spans="18:21" ht="15">
      <c r="R56" s="51">
        <v>55</v>
      </c>
      <c r="S56" s="51">
        <f>IF(R56&lt;$Q$15+1,VLOOKUP(R56,Données!G59:H75,2),0)</f>
        <v>0</v>
      </c>
      <c r="T56" s="54">
        <f>5</f>
        <v>5</v>
      </c>
      <c r="U56" s="51">
        <f t="shared" si="0"/>
        <v>0</v>
      </c>
    </row>
    <row r="57" spans="18:21" ht="15">
      <c r="R57" s="51">
        <v>56</v>
      </c>
      <c r="S57" s="51">
        <f>IF(R57&lt;$Q$15+1,VLOOKUP(R57,Données!G60:H76,2),0)</f>
        <v>0</v>
      </c>
      <c r="T57" s="54">
        <f>5</f>
        <v>5</v>
      </c>
      <c r="U57" s="51">
        <f t="shared" si="0"/>
        <v>0</v>
      </c>
    </row>
    <row r="58" spans="18:21" ht="15">
      <c r="R58" s="51">
        <v>57</v>
      </c>
      <c r="S58" s="51">
        <f>IF(R58&lt;$Q$15+1,VLOOKUP(R58,Données!G61:H77,2),0)</f>
        <v>0</v>
      </c>
      <c r="T58" s="54">
        <f>5</f>
        <v>5</v>
      </c>
      <c r="U58" s="51">
        <f t="shared" si="0"/>
        <v>0</v>
      </c>
    </row>
    <row r="59" spans="18:21" ht="15">
      <c r="R59" s="51">
        <v>58</v>
      </c>
      <c r="S59" s="51">
        <f>IF(R59&lt;$Q$15+1,VLOOKUP(R59,Données!G62:H78,2),0)</f>
        <v>0</v>
      </c>
      <c r="T59" s="54">
        <f>5</f>
        <v>5</v>
      </c>
      <c r="U59" s="51">
        <f t="shared" si="0"/>
        <v>0</v>
      </c>
    </row>
    <row r="60" spans="18:21" ht="15">
      <c r="R60" s="51">
        <v>59</v>
      </c>
      <c r="S60" s="51">
        <f>IF(R60&lt;$Q$15+1,VLOOKUP(R60,Données!G63:H79,2),0)</f>
        <v>0</v>
      </c>
      <c r="T60" s="54">
        <f>5</f>
        <v>5</v>
      </c>
      <c r="U60" s="51">
        <f t="shared" si="0"/>
        <v>0</v>
      </c>
    </row>
    <row r="61" spans="18:21" ht="15">
      <c r="R61" s="51">
        <v>60</v>
      </c>
      <c r="S61" s="51">
        <f>IF(R61&lt;$Q$15+1,VLOOKUP(R61,Données!G64:H80,2),0)</f>
        <v>0</v>
      </c>
      <c r="T61" s="54">
        <f>5</f>
        <v>5</v>
      </c>
      <c r="U61" s="51">
        <f t="shared" si="0"/>
        <v>0</v>
      </c>
    </row>
    <row r="62" spans="18:21" ht="15">
      <c r="R62" s="52"/>
      <c r="S62" s="16"/>
      <c r="T62" s="16"/>
      <c r="U62" s="16"/>
    </row>
    <row r="63" spans="18:21" ht="15">
      <c r="R63" s="52"/>
      <c r="S63" s="16"/>
      <c r="T63" s="16"/>
      <c r="U63" s="16"/>
    </row>
    <row r="64" spans="18:21" ht="15">
      <c r="R64" s="52"/>
      <c r="S64" s="16"/>
      <c r="T64" s="16"/>
      <c r="U64" s="16"/>
    </row>
    <row r="65" spans="18:21" ht="15">
      <c r="R65" s="52"/>
      <c r="S65" s="16"/>
      <c r="T65" s="16"/>
      <c r="U65" s="16"/>
    </row>
    <row r="66" spans="18:21" ht="15">
      <c r="R66" s="52"/>
      <c r="S66" s="16"/>
      <c r="T66" s="16"/>
      <c r="U66" s="16"/>
    </row>
    <row r="67" spans="18:21" ht="15">
      <c r="R67" s="52"/>
      <c r="S67" s="16"/>
      <c r="T67" s="16"/>
      <c r="U67" s="16"/>
    </row>
    <row r="68" spans="18:21" ht="15">
      <c r="R68" s="52"/>
      <c r="S68" s="16"/>
      <c r="T68" s="16"/>
      <c r="U68" s="16"/>
    </row>
    <row r="69" spans="18:21" ht="15">
      <c r="R69" s="52"/>
      <c r="S69" s="16"/>
      <c r="T69" s="16"/>
      <c r="U69" s="16"/>
    </row>
    <row r="70" spans="18:21" ht="15">
      <c r="R70" s="52"/>
      <c r="S70" s="16"/>
      <c r="T70" s="16"/>
      <c r="U70" s="16"/>
    </row>
    <row r="71" spans="18:21" ht="15">
      <c r="R71" s="52"/>
      <c r="S71" s="16"/>
      <c r="T71" s="16"/>
      <c r="U71" s="16"/>
    </row>
    <row r="72" spans="18:21" ht="15">
      <c r="R72" s="52"/>
      <c r="S72" s="16"/>
      <c r="T72" s="16"/>
      <c r="U72" s="16"/>
    </row>
    <row r="73" spans="18:21" ht="15">
      <c r="R73" s="52"/>
      <c r="S73" s="16"/>
      <c r="T73" s="16"/>
      <c r="U73" s="16"/>
    </row>
    <row r="74" spans="18:21" ht="15">
      <c r="R74" s="52"/>
      <c r="S74" s="16"/>
      <c r="T74" s="16"/>
      <c r="U74" s="16"/>
    </row>
    <row r="75" spans="18:21" ht="15">
      <c r="R75" s="52"/>
      <c r="S75" s="16"/>
      <c r="T75" s="16"/>
      <c r="U75" s="16"/>
    </row>
    <row r="76" spans="18:21" ht="15">
      <c r="R76" s="52"/>
      <c r="S76" s="16"/>
      <c r="T76" s="16"/>
      <c r="U76" s="16"/>
    </row>
    <row r="77" spans="18:21" ht="15">
      <c r="R77" s="52"/>
      <c r="S77" s="16"/>
      <c r="T77" s="16"/>
      <c r="U77" s="16"/>
    </row>
    <row r="78" spans="18:21" ht="15">
      <c r="R78" s="52"/>
      <c r="S78" s="16"/>
      <c r="T78" s="16"/>
      <c r="U78" s="16"/>
    </row>
    <row r="79" spans="18:21" ht="15">
      <c r="R79" s="52"/>
      <c r="S79" s="16"/>
      <c r="T79" s="16"/>
      <c r="U79" s="16"/>
    </row>
    <row r="80" spans="18:21" ht="15">
      <c r="R80" s="52"/>
      <c r="S80" s="16"/>
      <c r="T80" s="16"/>
      <c r="U80" s="16"/>
    </row>
    <row r="81" spans="18:21" ht="15">
      <c r="R81" s="52"/>
      <c r="S81" s="16"/>
      <c r="T81" s="16"/>
      <c r="U81" s="16"/>
    </row>
    <row r="82" spans="18:21" ht="15">
      <c r="R82" s="52"/>
      <c r="S82" s="16"/>
      <c r="T82" s="16"/>
      <c r="U82" s="16"/>
    </row>
    <row r="83" spans="18:21" ht="15">
      <c r="R83" s="52"/>
      <c r="S83" s="16"/>
      <c r="T83" s="16"/>
      <c r="U83" s="16"/>
    </row>
    <row r="84" spans="18:21" ht="15">
      <c r="R84" s="52"/>
      <c r="S84" s="16"/>
      <c r="T84" s="16"/>
      <c r="U84" s="16"/>
    </row>
    <row r="85" spans="18:21" ht="15">
      <c r="R85" s="52"/>
      <c r="S85" s="16"/>
      <c r="T85" s="16"/>
      <c r="U85" s="16"/>
    </row>
    <row r="86" spans="18:21" ht="15">
      <c r="R86" s="52"/>
      <c r="S86" s="16"/>
      <c r="T86" s="16"/>
      <c r="U86" s="16"/>
    </row>
    <row r="87" spans="18:21" ht="15">
      <c r="R87" s="52"/>
      <c r="S87" s="16"/>
      <c r="T87" s="16"/>
      <c r="U87" s="16"/>
    </row>
    <row r="88" spans="18:21" ht="15">
      <c r="R88" s="52"/>
      <c r="S88" s="16"/>
      <c r="T88" s="16"/>
      <c r="U88" s="16"/>
    </row>
    <row r="89" spans="18:21" ht="15">
      <c r="R89" s="52"/>
      <c r="S89" s="16"/>
      <c r="T89" s="16"/>
      <c r="U89" s="16"/>
    </row>
    <row r="90" spans="18:21" ht="15">
      <c r="R90" s="52"/>
      <c r="S90" s="16"/>
      <c r="T90" s="16"/>
      <c r="U90" s="16"/>
    </row>
    <row r="91" spans="18:21" ht="15">
      <c r="R91" s="52"/>
      <c r="S91" s="16"/>
      <c r="T91" s="16"/>
      <c r="U91" s="16"/>
    </row>
    <row r="92" spans="18:21" ht="15">
      <c r="R92" s="52"/>
      <c r="S92" s="16"/>
      <c r="T92" s="16"/>
      <c r="U92" s="16"/>
    </row>
    <row r="93" spans="18:21" ht="15">
      <c r="R93" s="52"/>
      <c r="S93" s="16"/>
      <c r="T93" s="16"/>
      <c r="U93" s="16"/>
    </row>
    <row r="94" spans="18:21" ht="15">
      <c r="R94" s="52"/>
      <c r="S94" s="16"/>
      <c r="T94" s="16"/>
      <c r="U94" s="16"/>
    </row>
    <row r="95" spans="18:21" ht="15">
      <c r="R95" s="52"/>
      <c r="S95" s="16"/>
      <c r="T95" s="16"/>
      <c r="U95" s="16"/>
    </row>
    <row r="96" spans="18:21" ht="15">
      <c r="R96" s="52"/>
      <c r="S96" s="16"/>
      <c r="T96" s="16"/>
      <c r="U96" s="16"/>
    </row>
    <row r="97" spans="18:21" ht="15">
      <c r="R97" s="52"/>
      <c r="S97" s="16"/>
      <c r="T97" s="16"/>
      <c r="U97" s="16"/>
    </row>
    <row r="98" spans="18:21" ht="15">
      <c r="R98" s="52"/>
      <c r="S98" s="16"/>
      <c r="T98" s="16"/>
      <c r="U98" s="16"/>
    </row>
    <row r="99" spans="18:21" ht="15">
      <c r="R99" s="52"/>
      <c r="S99" s="16"/>
      <c r="T99" s="16"/>
      <c r="U99" s="16"/>
    </row>
    <row r="100" spans="18:21" ht="15">
      <c r="R100" s="52"/>
      <c r="S100" s="16"/>
      <c r="T100" s="16"/>
      <c r="U100" s="16"/>
    </row>
    <row r="101" spans="18:21" ht="15">
      <c r="R101" s="16"/>
      <c r="S101" s="16"/>
      <c r="T101" s="16"/>
      <c r="U101" s="16"/>
    </row>
    <row r="102" spans="18:21" ht="15">
      <c r="R102" s="16"/>
      <c r="S102" s="16"/>
      <c r="T102" s="16"/>
      <c r="U102" s="16"/>
    </row>
    <row r="103" spans="18:21" ht="15">
      <c r="R103" s="16"/>
      <c r="S103" s="16"/>
      <c r="T103" s="16"/>
      <c r="U103" s="16"/>
    </row>
    <row r="104" spans="18:21" ht="15">
      <c r="R104" s="16"/>
      <c r="S104" s="16"/>
      <c r="T104" s="16"/>
      <c r="U104" s="16"/>
    </row>
    <row r="105" spans="18:21" ht="15">
      <c r="R105" s="16"/>
      <c r="S105" s="16"/>
      <c r="T105" s="16"/>
      <c r="U105" s="16"/>
    </row>
    <row r="106" spans="18:21" ht="15">
      <c r="R106" s="16"/>
      <c r="S106" s="16"/>
      <c r="T106" s="16"/>
      <c r="U106" s="16"/>
    </row>
    <row r="107" spans="18:21" ht="15">
      <c r="R107" s="16"/>
      <c r="S107" s="16"/>
      <c r="T107" s="16"/>
      <c r="U107" s="16"/>
    </row>
    <row r="108" spans="18:21" ht="15">
      <c r="R108" s="16"/>
      <c r="S108" s="16"/>
      <c r="T108" s="16"/>
      <c r="U108" s="16"/>
    </row>
    <row r="109" spans="18:21" ht="15">
      <c r="R109" s="16"/>
      <c r="S109" s="16"/>
      <c r="T109" s="16"/>
      <c r="U109" s="16"/>
    </row>
    <row r="110" spans="18:21" ht="15">
      <c r="R110" s="16"/>
      <c r="S110" s="16"/>
      <c r="T110" s="16"/>
      <c r="U110" s="16"/>
    </row>
    <row r="111" spans="18:21" ht="15">
      <c r="R111" s="16"/>
      <c r="S111" s="16"/>
      <c r="T111" s="16"/>
      <c r="U111" s="16"/>
    </row>
    <row r="112" spans="18:21" ht="15">
      <c r="R112" s="16"/>
      <c r="S112" s="16"/>
      <c r="T112" s="16"/>
      <c r="U112" s="16"/>
    </row>
    <row r="113" spans="18:21" ht="15">
      <c r="R113" s="16"/>
      <c r="S113" s="16"/>
      <c r="T113" s="16"/>
      <c r="U113" s="16"/>
    </row>
    <row r="114" spans="18:21" ht="15">
      <c r="R114" s="16"/>
      <c r="S114" s="16"/>
      <c r="T114" s="16"/>
      <c r="U114" s="16"/>
    </row>
    <row r="115" spans="18:21" ht="15">
      <c r="R115" s="16"/>
      <c r="S115" s="16"/>
      <c r="T115" s="16"/>
      <c r="U115" s="16"/>
    </row>
    <row r="116" spans="18:21" ht="15">
      <c r="R116" s="16"/>
      <c r="S116" s="16"/>
      <c r="T116" s="16"/>
      <c r="U116" s="16"/>
    </row>
    <row r="117" spans="18:21" ht="15">
      <c r="R117" s="16"/>
      <c r="S117" s="16"/>
      <c r="T117" s="16"/>
      <c r="U117" s="16"/>
    </row>
    <row r="118" spans="18:21" ht="15">
      <c r="R118" s="16"/>
      <c r="S118" s="16"/>
      <c r="T118" s="16"/>
      <c r="U118" s="16"/>
    </row>
    <row r="119" spans="18:21" ht="15">
      <c r="R119" s="16"/>
      <c r="S119" s="16"/>
      <c r="T119" s="16"/>
      <c r="U119" s="16"/>
    </row>
    <row r="120" spans="18:21" ht="15">
      <c r="R120" s="16"/>
      <c r="S120" s="16"/>
      <c r="T120" s="16"/>
      <c r="U120" s="16"/>
    </row>
    <row r="121" spans="18:21" ht="15">
      <c r="R121" s="16"/>
      <c r="S121" s="16"/>
      <c r="T121" s="16"/>
      <c r="U121" s="16"/>
    </row>
    <row r="122" spans="18:21" ht="15">
      <c r="R122" s="16"/>
      <c r="S122" s="16"/>
      <c r="T122" s="16"/>
      <c r="U122" s="16"/>
    </row>
    <row r="123" spans="18:21" ht="15">
      <c r="R123" s="16"/>
      <c r="S123" s="16"/>
      <c r="T123" s="16"/>
      <c r="U123" s="16"/>
    </row>
    <row r="124" spans="18:21" ht="15">
      <c r="R124" s="16"/>
      <c r="S124" s="16"/>
      <c r="T124" s="16"/>
      <c r="U124" s="16"/>
    </row>
    <row r="125" spans="18:21" ht="15">
      <c r="R125" s="16"/>
      <c r="S125" s="16"/>
      <c r="T125" s="16"/>
      <c r="U125" s="16"/>
    </row>
    <row r="126" spans="18:21" ht="15">
      <c r="R126" s="16"/>
      <c r="S126" s="16"/>
      <c r="T126" s="16"/>
      <c r="U126" s="16"/>
    </row>
    <row r="127" spans="18:21" ht="15">
      <c r="R127" s="16"/>
      <c r="S127" s="16"/>
      <c r="T127" s="16"/>
      <c r="U127" s="16"/>
    </row>
    <row r="128" spans="18:21" ht="15">
      <c r="R128" s="16"/>
      <c r="S128" s="16"/>
      <c r="T128" s="16"/>
      <c r="U128" s="16"/>
    </row>
    <row r="129" spans="18:21" ht="15">
      <c r="R129" s="16"/>
      <c r="S129" s="16"/>
      <c r="T129" s="16"/>
      <c r="U129" s="16"/>
    </row>
    <row r="130" spans="18:21" ht="15">
      <c r="R130" s="16"/>
      <c r="S130" s="16"/>
      <c r="T130" s="16"/>
      <c r="U130" s="16"/>
    </row>
    <row r="131" spans="18:21" ht="15">
      <c r="R131" s="16"/>
      <c r="S131" s="16"/>
      <c r="T131" s="16"/>
      <c r="U131" s="16"/>
    </row>
    <row r="132" spans="18:21" ht="15">
      <c r="R132" s="16"/>
      <c r="S132" s="16"/>
      <c r="T132" s="16"/>
      <c r="U132" s="16"/>
    </row>
    <row r="133" spans="18:21" ht="15">
      <c r="R133" s="16"/>
      <c r="S133" s="16"/>
      <c r="T133" s="16"/>
      <c r="U133" s="16"/>
    </row>
    <row r="134" spans="18:21" ht="15">
      <c r="R134" s="16"/>
      <c r="S134" s="16"/>
      <c r="T134" s="16"/>
      <c r="U134" s="16"/>
    </row>
    <row r="135" spans="18:21" ht="15">
      <c r="R135" s="16"/>
      <c r="S135" s="16"/>
      <c r="T135" s="16"/>
      <c r="U135" s="16"/>
    </row>
    <row r="136" spans="18:21" ht="15">
      <c r="R136" s="16"/>
      <c r="S136" s="16"/>
      <c r="T136" s="16"/>
      <c r="U136" s="16"/>
    </row>
    <row r="137" spans="18:21" ht="15">
      <c r="R137" s="16"/>
      <c r="S137" s="16"/>
      <c r="T137" s="16"/>
      <c r="U137" s="16"/>
    </row>
    <row r="138" spans="18:21" ht="15">
      <c r="R138" s="16"/>
      <c r="S138" s="16"/>
      <c r="T138" s="16"/>
      <c r="U138" s="16"/>
    </row>
    <row r="139" spans="18:21" ht="15">
      <c r="R139" s="16"/>
      <c r="S139" s="16"/>
      <c r="T139" s="16"/>
      <c r="U139" s="16"/>
    </row>
    <row r="140" spans="18:21" ht="15">
      <c r="R140" s="16"/>
      <c r="S140" s="16"/>
      <c r="T140" s="16"/>
      <c r="U140" s="16"/>
    </row>
    <row r="141" spans="18:21" ht="15">
      <c r="R141" s="16"/>
      <c r="S141" s="16"/>
      <c r="T141" s="16"/>
      <c r="U141" s="16"/>
    </row>
    <row r="142" spans="18:21" ht="15">
      <c r="R142" s="16"/>
      <c r="S142" s="16"/>
      <c r="T142" s="16"/>
      <c r="U142" s="16"/>
    </row>
    <row r="143" spans="18:21" ht="15">
      <c r="R143" s="16"/>
      <c r="S143" s="16"/>
      <c r="T143" s="16"/>
      <c r="U143" s="16"/>
    </row>
    <row r="144" spans="18:21" ht="15">
      <c r="R144" s="16"/>
      <c r="S144" s="16"/>
      <c r="T144" s="16"/>
      <c r="U144" s="16"/>
    </row>
    <row r="145" spans="18:21" ht="15">
      <c r="R145" s="16"/>
      <c r="S145" s="16"/>
      <c r="T145" s="16"/>
      <c r="U145" s="16"/>
    </row>
    <row r="146" spans="18:21" ht="15">
      <c r="R146" s="16"/>
      <c r="S146" s="16"/>
      <c r="T146" s="16"/>
      <c r="U146" s="16"/>
    </row>
    <row r="147" spans="18:21" ht="15">
      <c r="R147" s="16"/>
      <c r="S147" s="16"/>
      <c r="T147" s="16"/>
      <c r="U147" s="16"/>
    </row>
    <row r="148" spans="18:21" ht="15">
      <c r="R148" s="16"/>
      <c r="S148" s="16"/>
      <c r="T148" s="16"/>
      <c r="U148" s="16"/>
    </row>
    <row r="149" spans="18:21" ht="15">
      <c r="R149" s="16"/>
      <c r="S149" s="16"/>
      <c r="T149" s="16"/>
      <c r="U149" s="16"/>
    </row>
    <row r="150" spans="18:21" ht="15">
      <c r="R150" s="16"/>
      <c r="S150" s="16"/>
      <c r="T150" s="16"/>
      <c r="U150" s="16"/>
    </row>
    <row r="151" spans="18:21" ht="15">
      <c r="R151" s="16"/>
      <c r="S151" s="16"/>
      <c r="T151" s="16"/>
      <c r="U151" s="16"/>
    </row>
    <row r="152" spans="18:21" ht="15">
      <c r="R152" s="16"/>
      <c r="S152" s="16"/>
      <c r="T152" s="16"/>
      <c r="U152" s="16"/>
    </row>
    <row r="153" spans="18:21" ht="15">
      <c r="R153" s="16"/>
      <c r="S153" s="16"/>
      <c r="T153" s="16"/>
      <c r="U153" s="16"/>
    </row>
    <row r="154" spans="18:21" ht="15">
      <c r="R154" s="16"/>
      <c r="S154" s="16"/>
      <c r="T154" s="16"/>
      <c r="U154" s="16"/>
    </row>
    <row r="155" spans="18:21" ht="15">
      <c r="R155" s="16"/>
      <c r="S155" s="16"/>
      <c r="T155" s="16"/>
      <c r="U155" s="16"/>
    </row>
    <row r="156" spans="18:21" ht="15">
      <c r="R156" s="16"/>
      <c r="S156" s="16"/>
      <c r="T156" s="16"/>
      <c r="U156" s="16"/>
    </row>
    <row r="157" spans="18:21" ht="15">
      <c r="R157" s="16"/>
      <c r="S157" s="16"/>
      <c r="T157" s="16"/>
      <c r="U157" s="16"/>
    </row>
    <row r="158" spans="18:21" ht="15">
      <c r="R158" s="16"/>
      <c r="S158" s="16"/>
      <c r="T158" s="16"/>
      <c r="U158" s="16"/>
    </row>
    <row r="159" spans="18:21" ht="15">
      <c r="R159" s="16"/>
      <c r="S159" s="16"/>
      <c r="T159" s="16"/>
      <c r="U159" s="16"/>
    </row>
    <row r="160" spans="18:21" ht="15">
      <c r="R160" s="16"/>
      <c r="S160" s="16"/>
      <c r="T160" s="16"/>
      <c r="U160" s="16"/>
    </row>
    <row r="161" spans="18:21" ht="15">
      <c r="R161" s="16"/>
      <c r="S161" s="16"/>
      <c r="T161" s="16"/>
      <c r="U161" s="16"/>
    </row>
    <row r="162" spans="18:21" ht="15">
      <c r="R162" s="16"/>
      <c r="S162" s="16"/>
      <c r="T162" s="16"/>
      <c r="U162" s="16"/>
    </row>
    <row r="163" spans="18:21" ht="15">
      <c r="R163" s="16"/>
      <c r="S163" s="16"/>
      <c r="T163" s="16"/>
      <c r="U163" s="16"/>
    </row>
    <row r="164" spans="18:21" ht="15">
      <c r="R164" s="16"/>
      <c r="S164" s="16"/>
      <c r="T164" s="16"/>
      <c r="U164" s="16"/>
    </row>
    <row r="165" spans="18:21" ht="15">
      <c r="R165" s="16"/>
      <c r="S165" s="16"/>
      <c r="T165" s="16"/>
      <c r="U165" s="16"/>
    </row>
    <row r="166" spans="18:21" ht="15">
      <c r="R166" s="16"/>
      <c r="S166" s="16"/>
      <c r="T166" s="16"/>
      <c r="U166" s="16"/>
    </row>
    <row r="167" spans="18:21" ht="15">
      <c r="R167" s="16"/>
      <c r="S167" s="16"/>
      <c r="T167" s="16"/>
      <c r="U167" s="16"/>
    </row>
    <row r="168" spans="18:21" ht="15">
      <c r="R168" s="16"/>
      <c r="S168" s="16"/>
      <c r="T168" s="16"/>
      <c r="U168" s="16"/>
    </row>
    <row r="169" spans="18:21" ht="15">
      <c r="R169" s="16"/>
      <c r="S169" s="16"/>
      <c r="T169" s="16"/>
      <c r="U169" s="16"/>
    </row>
    <row r="170" spans="18:21" ht="15">
      <c r="R170" s="16"/>
      <c r="S170" s="16"/>
      <c r="T170" s="16"/>
      <c r="U170" s="16"/>
    </row>
    <row r="171" spans="18:21" ht="15">
      <c r="R171" s="16"/>
      <c r="S171" s="16"/>
      <c r="T171" s="16"/>
      <c r="U171" s="16"/>
    </row>
    <row r="172" spans="18:21" ht="15">
      <c r="R172" s="16"/>
      <c r="S172" s="16"/>
      <c r="T172" s="16"/>
      <c r="U172" s="16"/>
    </row>
    <row r="173" spans="18:21" ht="15">
      <c r="R173" s="16"/>
      <c r="S173" s="16"/>
      <c r="T173" s="16"/>
      <c r="U173" s="16"/>
    </row>
    <row r="174" spans="18:21" ht="15">
      <c r="R174" s="16"/>
      <c r="S174" s="16"/>
      <c r="T174" s="16"/>
      <c r="U174" s="16"/>
    </row>
    <row r="175" spans="18:21" ht="15">
      <c r="R175" s="16"/>
      <c r="S175" s="16"/>
      <c r="T175" s="16"/>
      <c r="U175" s="16"/>
    </row>
    <row r="176" spans="18:21" ht="15">
      <c r="R176" s="16"/>
      <c r="S176" s="16"/>
      <c r="T176" s="16"/>
      <c r="U176" s="16"/>
    </row>
    <row r="177" spans="18:21" ht="15">
      <c r="R177" s="16"/>
      <c r="S177" s="16"/>
      <c r="T177" s="16"/>
      <c r="U177" s="16"/>
    </row>
    <row r="178" spans="18:21" ht="15">
      <c r="R178" s="16"/>
      <c r="S178" s="16"/>
      <c r="T178" s="16"/>
      <c r="U178" s="16"/>
    </row>
    <row r="179" spans="18:21" ht="15">
      <c r="R179" s="16"/>
      <c r="S179" s="16"/>
      <c r="T179" s="16"/>
      <c r="U179" s="16"/>
    </row>
    <row r="180" spans="18:21" ht="15">
      <c r="R180" s="16"/>
      <c r="S180" s="16"/>
      <c r="T180" s="16"/>
      <c r="U180" s="16"/>
    </row>
    <row r="181" spans="18:21" ht="15">
      <c r="R181" s="16"/>
      <c r="S181" s="16"/>
      <c r="T181" s="16"/>
      <c r="U181" s="16"/>
    </row>
    <row r="182" spans="18:21" ht="15">
      <c r="R182" s="16"/>
      <c r="S182" s="16"/>
      <c r="T182" s="16"/>
      <c r="U182" s="16"/>
    </row>
    <row r="183" spans="18:21" ht="15">
      <c r="R183" s="16"/>
      <c r="S183" s="16"/>
      <c r="T183" s="16"/>
      <c r="U183" s="16"/>
    </row>
    <row r="184" spans="18:21" ht="15">
      <c r="R184" s="16"/>
      <c r="S184" s="16"/>
      <c r="T184" s="16"/>
      <c r="U184" s="16"/>
    </row>
    <row r="185" spans="18:21" ht="15">
      <c r="R185" s="16"/>
      <c r="S185" s="16"/>
      <c r="T185" s="16"/>
      <c r="U185" s="16"/>
    </row>
    <row r="186" spans="18:21" ht="15">
      <c r="R186" s="16"/>
      <c r="S186" s="16"/>
      <c r="T186" s="16"/>
      <c r="U186" s="16"/>
    </row>
    <row r="187" spans="18:21" ht="15">
      <c r="R187" s="16"/>
      <c r="S187" s="16"/>
      <c r="T187" s="16"/>
      <c r="U187" s="16"/>
    </row>
    <row r="188" spans="18:21" ht="15">
      <c r="R188" s="16"/>
      <c r="S188" s="16"/>
      <c r="T188" s="16"/>
      <c r="U188" s="16"/>
    </row>
    <row r="189" spans="18:21" ht="15">
      <c r="R189" s="16"/>
      <c r="S189" s="16"/>
      <c r="T189" s="16"/>
      <c r="U189" s="16"/>
    </row>
    <row r="190" spans="18:21" ht="15">
      <c r="R190" s="16"/>
      <c r="S190" s="16"/>
      <c r="T190" s="16"/>
      <c r="U190" s="16"/>
    </row>
    <row r="191" spans="18:21" ht="15">
      <c r="R191" s="16"/>
      <c r="S191" s="16"/>
      <c r="T191" s="16"/>
      <c r="U191" s="16"/>
    </row>
    <row r="192" spans="18:21" ht="15">
      <c r="R192" s="16"/>
      <c r="S192" s="16"/>
      <c r="T192" s="16"/>
      <c r="U192" s="16"/>
    </row>
    <row r="193" spans="18:21" ht="15">
      <c r="R193" s="16"/>
      <c r="S193" s="16"/>
      <c r="T193" s="16"/>
      <c r="U193" s="16"/>
    </row>
    <row r="194" spans="18:21" ht="15">
      <c r="R194" s="16"/>
      <c r="S194" s="16"/>
      <c r="T194" s="16"/>
      <c r="U194" s="16"/>
    </row>
    <row r="195" spans="18:21" ht="15">
      <c r="R195" s="16"/>
      <c r="S195" s="16"/>
      <c r="T195" s="16"/>
      <c r="U195" s="16"/>
    </row>
    <row r="196" spans="18:21" ht="15">
      <c r="R196" s="16"/>
      <c r="S196" s="16"/>
      <c r="T196" s="16"/>
      <c r="U196" s="16"/>
    </row>
    <row r="197" spans="18:21" ht="15">
      <c r="R197" s="16"/>
      <c r="S197" s="16"/>
      <c r="T197" s="16"/>
      <c r="U197" s="16"/>
    </row>
    <row r="198" spans="18:21" ht="15">
      <c r="R198" s="16"/>
      <c r="S198" s="16"/>
      <c r="T198" s="16"/>
      <c r="U198" s="16"/>
    </row>
    <row r="199" spans="18:21" ht="15">
      <c r="R199" s="16"/>
      <c r="S199" s="16"/>
      <c r="T199" s="16"/>
      <c r="U199" s="16"/>
    </row>
    <row r="200" spans="18:21" ht="15">
      <c r="R200" s="16"/>
      <c r="S200" s="16"/>
      <c r="T200" s="16"/>
      <c r="U200" s="16"/>
    </row>
    <row r="201" spans="18:21" ht="15">
      <c r="R201" s="16"/>
      <c r="S201" s="16"/>
      <c r="T201" s="16"/>
      <c r="U201" s="16"/>
    </row>
    <row r="202" spans="18:21" ht="15">
      <c r="R202" s="16"/>
      <c r="S202" s="16"/>
      <c r="T202" s="16"/>
      <c r="U202" s="16"/>
    </row>
    <row r="203" spans="18:21" ht="15">
      <c r="R203" s="16"/>
      <c r="S203" s="16"/>
      <c r="T203" s="16"/>
      <c r="U203" s="16"/>
    </row>
    <row r="204" spans="18:21" ht="15">
      <c r="R204" s="16"/>
      <c r="S204" s="16"/>
      <c r="T204" s="16"/>
      <c r="U204" s="16"/>
    </row>
    <row r="205" spans="18:21" ht="15">
      <c r="R205" s="16"/>
      <c r="S205" s="16"/>
      <c r="T205" s="16"/>
      <c r="U205" s="16"/>
    </row>
    <row r="206" spans="18:21" ht="15">
      <c r="R206" s="16"/>
      <c r="S206" s="16"/>
      <c r="T206" s="16"/>
      <c r="U206" s="16"/>
    </row>
    <row r="207" spans="18:21" ht="15">
      <c r="R207" s="16"/>
      <c r="S207" s="16"/>
      <c r="T207" s="16"/>
      <c r="U207" s="16"/>
    </row>
    <row r="208" spans="18:21" ht="15">
      <c r="R208" s="16"/>
      <c r="S208" s="16"/>
      <c r="T208" s="16"/>
      <c r="U208" s="16"/>
    </row>
    <row r="209" spans="18:21" ht="15">
      <c r="R209" s="16"/>
      <c r="S209" s="16"/>
      <c r="T209" s="16"/>
      <c r="U209" s="16"/>
    </row>
    <row r="210" spans="18:21" ht="15">
      <c r="R210" s="16"/>
      <c r="S210" s="16"/>
      <c r="T210" s="16"/>
      <c r="U210" s="16"/>
    </row>
    <row r="211" spans="18:21" ht="15">
      <c r="R211" s="16"/>
      <c r="S211" s="16"/>
      <c r="T211" s="16"/>
      <c r="U211" s="16"/>
    </row>
    <row r="212" spans="18:21" ht="15">
      <c r="R212" s="16"/>
      <c r="S212" s="16"/>
      <c r="T212" s="16"/>
      <c r="U212" s="16"/>
    </row>
    <row r="213" spans="18:21" ht="15">
      <c r="R213" s="16"/>
      <c r="S213" s="16"/>
      <c r="T213" s="16"/>
      <c r="U213" s="16"/>
    </row>
    <row r="214" spans="18:21" ht="15">
      <c r="R214" s="16"/>
      <c r="S214" s="16"/>
      <c r="T214" s="16"/>
      <c r="U214" s="16"/>
    </row>
    <row r="215" spans="18:21" ht="15">
      <c r="R215" s="16"/>
      <c r="S215" s="16"/>
      <c r="T215" s="16"/>
      <c r="U215" s="16"/>
    </row>
    <row r="216" spans="18:21" ht="15">
      <c r="R216" s="16"/>
      <c r="S216" s="16"/>
      <c r="T216" s="16"/>
      <c r="U216" s="16"/>
    </row>
    <row r="217" spans="18:21" ht="15">
      <c r="R217" s="16"/>
      <c r="S217" s="16"/>
      <c r="T217" s="16"/>
      <c r="U217" s="16"/>
    </row>
    <row r="218" spans="18:21" ht="15">
      <c r="R218" s="16"/>
      <c r="S218" s="16"/>
      <c r="T218" s="16"/>
      <c r="U218" s="16"/>
    </row>
    <row r="219" spans="18:21" ht="15">
      <c r="R219" s="16"/>
      <c r="S219" s="16"/>
      <c r="T219" s="16"/>
      <c r="U219" s="16"/>
    </row>
    <row r="220" spans="18:21" ht="15">
      <c r="R220" s="16"/>
      <c r="S220" s="16"/>
      <c r="T220" s="16"/>
      <c r="U220" s="16"/>
    </row>
    <row r="221" spans="18:21" ht="15">
      <c r="R221" s="16"/>
      <c r="S221" s="16"/>
      <c r="T221" s="16"/>
      <c r="U221" s="16"/>
    </row>
    <row r="222" spans="18:21" ht="15">
      <c r="R222" s="16"/>
      <c r="S222" s="16"/>
      <c r="T222" s="16"/>
      <c r="U222" s="16"/>
    </row>
    <row r="223" spans="18:21" ht="15">
      <c r="R223" s="16"/>
      <c r="S223" s="16"/>
      <c r="T223" s="16"/>
      <c r="U223" s="16"/>
    </row>
    <row r="224" spans="18:21" ht="15">
      <c r="R224" s="16"/>
      <c r="S224" s="16"/>
      <c r="T224" s="16"/>
      <c r="U224" s="16"/>
    </row>
    <row r="225" spans="18:21" ht="15">
      <c r="R225" s="16"/>
      <c r="S225" s="16"/>
      <c r="T225" s="16"/>
      <c r="U225" s="16"/>
    </row>
    <row r="226" spans="18:21" ht="15">
      <c r="R226" s="16"/>
      <c r="S226" s="16"/>
      <c r="T226" s="16"/>
      <c r="U226" s="16"/>
    </row>
    <row r="227" spans="18:21" ht="15">
      <c r="R227" s="16"/>
      <c r="S227" s="16"/>
      <c r="T227" s="16"/>
      <c r="U227" s="16"/>
    </row>
    <row r="228" spans="18:21" ht="15">
      <c r="R228" s="16"/>
      <c r="S228" s="16"/>
      <c r="T228" s="16"/>
      <c r="U228" s="16"/>
    </row>
    <row r="229" spans="18:21" ht="15">
      <c r="R229" s="16"/>
      <c r="S229" s="16"/>
      <c r="T229" s="16"/>
      <c r="U229" s="16"/>
    </row>
    <row r="230" spans="18:21" ht="15">
      <c r="R230" s="16"/>
      <c r="S230" s="16"/>
      <c r="T230" s="16"/>
      <c r="U230" s="16"/>
    </row>
    <row r="231" spans="18:21" ht="15">
      <c r="R231" s="16"/>
      <c r="S231" s="16"/>
      <c r="T231" s="16"/>
      <c r="U231" s="16"/>
    </row>
    <row r="232" spans="18:21" ht="15">
      <c r="R232" s="16"/>
      <c r="S232" s="16"/>
      <c r="T232" s="16"/>
      <c r="U232" s="16"/>
    </row>
    <row r="233" spans="18:21" ht="15">
      <c r="R233" s="16"/>
      <c r="S233" s="16"/>
      <c r="T233" s="16"/>
      <c r="U233" s="16"/>
    </row>
    <row r="234" spans="18:21" ht="15">
      <c r="R234" s="16"/>
      <c r="S234" s="16"/>
      <c r="T234" s="16"/>
      <c r="U234" s="16"/>
    </row>
    <row r="235" spans="18:21" ht="15">
      <c r="R235" s="16"/>
      <c r="S235" s="16"/>
      <c r="T235" s="16"/>
      <c r="U235" s="16"/>
    </row>
    <row r="236" spans="18:21" ht="15">
      <c r="R236" s="16"/>
      <c r="S236" s="16"/>
      <c r="T236" s="16"/>
      <c r="U236" s="16"/>
    </row>
    <row r="237" spans="18:21" ht="15">
      <c r="R237" s="16"/>
      <c r="S237" s="16"/>
      <c r="T237" s="16"/>
      <c r="U237" s="16"/>
    </row>
    <row r="238" spans="18:21" ht="15">
      <c r="R238" s="16"/>
      <c r="S238" s="16"/>
      <c r="T238" s="16"/>
      <c r="U238" s="16"/>
    </row>
    <row r="239" spans="18:21" ht="15">
      <c r="R239" s="16"/>
      <c r="S239" s="16"/>
      <c r="T239" s="16"/>
      <c r="U239" s="16"/>
    </row>
    <row r="240" spans="18:21" ht="15">
      <c r="R240" s="16"/>
      <c r="S240" s="16"/>
      <c r="T240" s="16"/>
      <c r="U240" s="16"/>
    </row>
    <row r="241" spans="18:21" ht="15">
      <c r="R241" s="16"/>
      <c r="S241" s="16"/>
      <c r="T241" s="16"/>
      <c r="U241" s="16"/>
    </row>
    <row r="242" spans="18:21" ht="15">
      <c r="R242" s="16"/>
      <c r="S242" s="16"/>
      <c r="T242" s="16"/>
      <c r="U242" s="16"/>
    </row>
    <row r="243" spans="18:21" ht="15">
      <c r="R243" s="16"/>
      <c r="S243" s="16"/>
      <c r="T243" s="16"/>
      <c r="U243" s="16"/>
    </row>
    <row r="244" spans="18:21" ht="15">
      <c r="R244" s="16"/>
      <c r="S244" s="16"/>
      <c r="T244" s="16"/>
      <c r="U244" s="16"/>
    </row>
    <row r="245" spans="18:21" ht="15">
      <c r="R245" s="16"/>
      <c r="S245" s="16"/>
      <c r="T245" s="16"/>
      <c r="U245" s="16"/>
    </row>
    <row r="246" spans="18:21" ht="15">
      <c r="R246" s="16"/>
      <c r="S246" s="16"/>
      <c r="T246" s="16"/>
      <c r="U246" s="16"/>
    </row>
    <row r="247" spans="18:21" ht="15">
      <c r="R247" s="16"/>
      <c r="S247" s="16"/>
      <c r="T247" s="16"/>
      <c r="U247" s="16"/>
    </row>
    <row r="248" spans="18:21" ht="15">
      <c r="R248" s="16"/>
      <c r="S248" s="16"/>
      <c r="T248" s="16"/>
      <c r="U248" s="16"/>
    </row>
    <row r="249" spans="18:21" ht="15">
      <c r="R249" s="16"/>
      <c r="S249" s="16"/>
      <c r="T249" s="16"/>
      <c r="U249" s="16"/>
    </row>
    <row r="250" spans="18:21" ht="15">
      <c r="R250" s="16"/>
      <c r="S250" s="16"/>
      <c r="T250" s="16"/>
      <c r="U250" s="16"/>
    </row>
    <row r="251" spans="18:21" ht="15">
      <c r="R251" s="16"/>
      <c r="S251" s="16"/>
      <c r="T251" s="16"/>
      <c r="U251" s="16"/>
    </row>
    <row r="252" spans="18:21" ht="15">
      <c r="R252" s="16"/>
      <c r="S252" s="16"/>
      <c r="T252" s="16"/>
      <c r="U252" s="16"/>
    </row>
    <row r="253" spans="18:21" ht="15">
      <c r="R253" s="16"/>
      <c r="S253" s="16"/>
      <c r="T253" s="16"/>
      <c r="U253" s="16"/>
    </row>
    <row r="254" spans="18:21" ht="15">
      <c r="R254" s="16"/>
      <c r="S254" s="16"/>
      <c r="T254" s="16"/>
      <c r="U254" s="16"/>
    </row>
    <row r="255" spans="18:21" ht="15">
      <c r="R255" s="16"/>
      <c r="S255" s="16"/>
      <c r="T255" s="16"/>
      <c r="U255" s="16"/>
    </row>
    <row r="256" spans="18:21" ht="15">
      <c r="R256" s="16"/>
      <c r="S256" s="16"/>
      <c r="T256" s="16"/>
      <c r="U256" s="16"/>
    </row>
    <row r="257" spans="18:21" ht="15">
      <c r="R257" s="16"/>
      <c r="S257" s="16"/>
      <c r="T257" s="16"/>
      <c r="U257" s="16"/>
    </row>
    <row r="258" spans="18:21" ht="15">
      <c r="R258" s="16"/>
      <c r="S258" s="16"/>
      <c r="T258" s="16"/>
      <c r="U258" s="16"/>
    </row>
    <row r="259" spans="18:21" ht="15">
      <c r="R259" s="16"/>
      <c r="S259" s="16"/>
      <c r="T259" s="16"/>
      <c r="U259" s="16"/>
    </row>
    <row r="260" spans="18:21" ht="15">
      <c r="R260" s="16"/>
      <c r="S260" s="16"/>
      <c r="T260" s="16"/>
      <c r="U260" s="16"/>
    </row>
    <row r="261" spans="18:21" ht="15">
      <c r="R261" s="16"/>
      <c r="S261" s="16"/>
      <c r="T261" s="16"/>
      <c r="U261" s="16"/>
    </row>
    <row r="262" spans="18:21" ht="15">
      <c r="R262" s="16"/>
      <c r="S262" s="16"/>
      <c r="T262" s="16"/>
      <c r="U262" s="16"/>
    </row>
    <row r="263" spans="18:21" ht="15">
      <c r="R263" s="16"/>
      <c r="S263" s="16"/>
      <c r="T263" s="16"/>
      <c r="U263" s="16"/>
    </row>
    <row r="264" spans="18:21" ht="15">
      <c r="R264" s="16"/>
      <c r="S264" s="16"/>
      <c r="T264" s="16"/>
      <c r="U264" s="16"/>
    </row>
    <row r="265" spans="18:21" ht="15">
      <c r="R265" s="16"/>
      <c r="S265" s="16"/>
      <c r="T265" s="16"/>
      <c r="U265" s="16"/>
    </row>
    <row r="266" spans="18:21" ht="15">
      <c r="R266" s="16"/>
      <c r="S266" s="16"/>
      <c r="T266" s="16"/>
      <c r="U266" s="16"/>
    </row>
    <row r="267" spans="18:21" ht="15">
      <c r="R267" s="16"/>
      <c r="S267" s="16"/>
      <c r="T267" s="16"/>
      <c r="U267" s="16"/>
    </row>
    <row r="268" spans="18:21" ht="15">
      <c r="R268" s="16"/>
      <c r="S268" s="16"/>
      <c r="T268" s="16"/>
      <c r="U268" s="16"/>
    </row>
    <row r="269" spans="18:21" ht="15">
      <c r="R269" s="16"/>
      <c r="S269" s="16"/>
      <c r="T269" s="16"/>
      <c r="U269" s="16"/>
    </row>
    <row r="270" spans="18:21" ht="15">
      <c r="R270" s="16"/>
      <c r="S270" s="16"/>
      <c r="T270" s="16"/>
      <c r="U270" s="16"/>
    </row>
    <row r="271" spans="18:21" ht="15">
      <c r="R271" s="16"/>
      <c r="S271" s="16"/>
      <c r="T271" s="16"/>
      <c r="U271" s="16"/>
    </row>
    <row r="272" spans="18:21" ht="15">
      <c r="R272" s="16"/>
      <c r="S272" s="16"/>
      <c r="T272" s="16"/>
      <c r="U272" s="16"/>
    </row>
    <row r="273" spans="18:21" ht="15">
      <c r="R273" s="16"/>
      <c r="S273" s="16"/>
      <c r="T273" s="16"/>
      <c r="U273" s="16"/>
    </row>
    <row r="274" spans="18:21" ht="15">
      <c r="R274" s="16"/>
      <c r="S274" s="16"/>
      <c r="T274" s="16"/>
      <c r="U274" s="16"/>
    </row>
    <row r="275" spans="18:21" ht="15">
      <c r="R275" s="16"/>
      <c r="S275" s="16"/>
      <c r="T275" s="16"/>
      <c r="U275" s="16"/>
    </row>
    <row r="276" spans="18:21" ht="15">
      <c r="R276" s="16"/>
      <c r="S276" s="16"/>
      <c r="T276" s="16"/>
      <c r="U276" s="16"/>
    </row>
    <row r="277" spans="18:21" ht="15">
      <c r="R277" s="16"/>
      <c r="S277" s="16"/>
      <c r="T277" s="16"/>
      <c r="U277" s="16"/>
    </row>
    <row r="278" spans="18:21" ht="15">
      <c r="R278" s="16"/>
      <c r="S278" s="16"/>
      <c r="T278" s="16"/>
      <c r="U278" s="16"/>
    </row>
    <row r="279" spans="18:21" ht="15">
      <c r="R279" s="16"/>
      <c r="S279" s="16"/>
      <c r="T279" s="16"/>
      <c r="U279" s="16"/>
    </row>
    <row r="280" spans="18:21" ht="15">
      <c r="R280" s="16"/>
      <c r="S280" s="16"/>
      <c r="T280" s="16"/>
      <c r="U280" s="16"/>
    </row>
    <row r="281" spans="18:21" ht="15">
      <c r="R281" s="16"/>
      <c r="S281" s="16"/>
      <c r="T281" s="16"/>
      <c r="U281" s="16"/>
    </row>
    <row r="282" spans="18:21" ht="15">
      <c r="R282" s="16"/>
      <c r="S282" s="16"/>
      <c r="T282" s="16"/>
      <c r="U282" s="16"/>
    </row>
    <row r="283" spans="18:21" ht="15">
      <c r="R283" s="16"/>
      <c r="S283" s="16"/>
      <c r="T283" s="16"/>
      <c r="U283" s="16"/>
    </row>
    <row r="284" spans="18:21" ht="15">
      <c r="R284" s="16"/>
      <c r="S284" s="16"/>
      <c r="T284" s="16"/>
      <c r="U284" s="16"/>
    </row>
    <row r="285" spans="18:21" ht="15">
      <c r="R285" s="16"/>
      <c r="S285" s="16"/>
      <c r="T285" s="16"/>
      <c r="U285" s="16"/>
    </row>
    <row r="286" spans="18:21" ht="15">
      <c r="R286" s="16"/>
      <c r="S286" s="16"/>
      <c r="T286" s="16"/>
      <c r="U286" s="16"/>
    </row>
    <row r="287" spans="18:21" ht="15">
      <c r="R287" s="16"/>
      <c r="S287" s="16"/>
      <c r="T287" s="16"/>
      <c r="U287" s="16"/>
    </row>
    <row r="288" spans="18:21" ht="15">
      <c r="R288" s="16"/>
      <c r="S288" s="16"/>
      <c r="T288" s="16"/>
      <c r="U288" s="16"/>
    </row>
    <row r="289" spans="18:21" ht="15">
      <c r="R289" s="16"/>
      <c r="S289" s="16"/>
      <c r="T289" s="16"/>
      <c r="U289" s="16"/>
    </row>
    <row r="290" spans="18:21" ht="15">
      <c r="R290" s="16"/>
      <c r="S290" s="16"/>
      <c r="T290" s="16"/>
      <c r="U290" s="16"/>
    </row>
    <row r="291" spans="18:21" ht="15">
      <c r="R291" s="16"/>
      <c r="S291" s="16"/>
      <c r="T291" s="16"/>
      <c r="U291" s="16"/>
    </row>
    <row r="292" spans="18:21" ht="15">
      <c r="R292" s="16"/>
      <c r="S292" s="16"/>
      <c r="T292" s="16"/>
      <c r="U292" s="16"/>
    </row>
    <row r="293" spans="18:21" ht="15">
      <c r="R293" s="16"/>
      <c r="S293" s="16"/>
      <c r="T293" s="16"/>
      <c r="U293" s="16"/>
    </row>
    <row r="294" spans="18:21" ht="15">
      <c r="R294" s="16"/>
      <c r="S294" s="16"/>
      <c r="T294" s="16"/>
      <c r="U294" s="16"/>
    </row>
    <row r="295" spans="18:21" ht="15">
      <c r="R295" s="16"/>
      <c r="S295" s="16"/>
      <c r="T295" s="16"/>
      <c r="U295" s="16"/>
    </row>
    <row r="296" spans="18:21" ht="15">
      <c r="R296" s="16"/>
      <c r="S296" s="16"/>
      <c r="T296" s="16"/>
      <c r="U296" s="16"/>
    </row>
    <row r="297" spans="18:21" ht="15">
      <c r="R297" s="16"/>
      <c r="S297" s="16"/>
      <c r="T297" s="16"/>
      <c r="U297" s="16"/>
    </row>
    <row r="298" spans="18:21" ht="15">
      <c r="R298" s="16"/>
      <c r="S298" s="16"/>
      <c r="T298" s="16"/>
      <c r="U298" s="16"/>
    </row>
    <row r="299" spans="18:21" ht="15">
      <c r="R299" s="16"/>
      <c r="S299" s="16"/>
      <c r="T299" s="16"/>
      <c r="U299" s="16"/>
    </row>
    <row r="300" spans="18:21" ht="15">
      <c r="R300" s="16"/>
      <c r="S300" s="16"/>
      <c r="T300" s="16"/>
      <c r="U300" s="16"/>
    </row>
    <row r="301" spans="18:21" ht="15">
      <c r="R301" s="16"/>
      <c r="S301" s="16"/>
      <c r="T301" s="16"/>
      <c r="U301" s="16"/>
    </row>
    <row r="302" spans="18:21" ht="15">
      <c r="R302" s="16"/>
      <c r="S302" s="16"/>
      <c r="T302" s="16"/>
      <c r="U302" s="16"/>
    </row>
    <row r="303" spans="18:21" ht="15">
      <c r="R303" s="16"/>
      <c r="S303" s="16"/>
      <c r="T303" s="16"/>
      <c r="U303" s="16"/>
    </row>
    <row r="304" spans="18:21" ht="15">
      <c r="R304" s="16"/>
      <c r="S304" s="16"/>
      <c r="T304" s="16"/>
      <c r="U304" s="16"/>
    </row>
    <row r="305" spans="18:21" ht="15">
      <c r="R305" s="16"/>
      <c r="S305" s="16"/>
      <c r="T305" s="16"/>
      <c r="U305" s="16"/>
    </row>
    <row r="306" spans="18:21" ht="15">
      <c r="R306" s="16"/>
      <c r="S306" s="16"/>
      <c r="T306" s="16"/>
      <c r="U306" s="16"/>
    </row>
    <row r="307" spans="18:21" ht="15">
      <c r="R307" s="16"/>
      <c r="S307" s="16"/>
      <c r="T307" s="16"/>
      <c r="U307" s="16"/>
    </row>
    <row r="308" spans="18:21" ht="15">
      <c r="R308" s="16"/>
      <c r="S308" s="16"/>
      <c r="T308" s="16"/>
      <c r="U308" s="16"/>
    </row>
    <row r="309" spans="18:21" ht="15">
      <c r="R309" s="16"/>
      <c r="S309" s="16"/>
      <c r="T309" s="16"/>
      <c r="U309" s="16"/>
    </row>
    <row r="310" spans="18:21" ht="15">
      <c r="R310" s="16"/>
      <c r="S310" s="16"/>
      <c r="T310" s="16"/>
      <c r="U310" s="16"/>
    </row>
    <row r="311" spans="18:21" ht="15">
      <c r="R311" s="16"/>
      <c r="S311" s="16"/>
      <c r="T311" s="16"/>
      <c r="U311" s="16"/>
    </row>
    <row r="312" spans="18:21" ht="15">
      <c r="R312" s="16"/>
      <c r="S312" s="16"/>
      <c r="T312" s="16"/>
      <c r="U312" s="16"/>
    </row>
    <row r="313" spans="18:21" ht="15">
      <c r="R313" s="16"/>
      <c r="S313" s="16"/>
      <c r="T313" s="16"/>
      <c r="U313" s="16"/>
    </row>
    <row r="314" spans="18:21" ht="15">
      <c r="R314" s="16"/>
      <c r="S314" s="16"/>
      <c r="T314" s="16"/>
      <c r="U314" s="16"/>
    </row>
    <row r="315" spans="18:21" ht="15">
      <c r="R315" s="16"/>
      <c r="S315" s="16"/>
      <c r="T315" s="16"/>
      <c r="U315" s="16"/>
    </row>
    <row r="316" spans="18:21" ht="15">
      <c r="R316" s="16"/>
      <c r="S316" s="16"/>
      <c r="T316" s="16"/>
      <c r="U316" s="16"/>
    </row>
    <row r="317" spans="18:21" ht="15">
      <c r="R317" s="16"/>
      <c r="S317" s="16"/>
      <c r="T317" s="16"/>
      <c r="U317" s="16"/>
    </row>
    <row r="318" spans="18:21" ht="15">
      <c r="R318" s="16"/>
      <c r="S318" s="16"/>
      <c r="T318" s="16"/>
      <c r="U318" s="16"/>
    </row>
    <row r="319" spans="18:21" ht="15">
      <c r="R319" s="16"/>
      <c r="S319" s="16"/>
      <c r="T319" s="16"/>
      <c r="U319" s="16"/>
    </row>
    <row r="320" spans="18:21" ht="15">
      <c r="R320" s="16"/>
      <c r="S320" s="16"/>
      <c r="T320" s="16"/>
      <c r="U320" s="16"/>
    </row>
    <row r="321" spans="18:21" ht="15">
      <c r="R321" s="16"/>
      <c r="S321" s="16"/>
      <c r="T321" s="16"/>
      <c r="U321" s="16"/>
    </row>
    <row r="322" spans="18:21" ht="15">
      <c r="R322" s="16"/>
      <c r="S322" s="16"/>
      <c r="T322" s="16"/>
      <c r="U322" s="16"/>
    </row>
    <row r="323" spans="18:21" ht="15">
      <c r="R323" s="16"/>
      <c r="S323" s="16"/>
      <c r="T323" s="16"/>
      <c r="U323" s="16"/>
    </row>
    <row r="324" spans="18:21" ht="15">
      <c r="R324" s="16"/>
      <c r="S324" s="16"/>
      <c r="T324" s="16"/>
      <c r="U324" s="16"/>
    </row>
    <row r="325" spans="18:21" ht="15">
      <c r="R325" s="16"/>
      <c r="S325" s="16"/>
      <c r="T325" s="16"/>
      <c r="U325" s="16"/>
    </row>
    <row r="326" spans="18:21" ht="15">
      <c r="R326" s="16"/>
      <c r="S326" s="16"/>
      <c r="T326" s="16"/>
      <c r="U326" s="16"/>
    </row>
    <row r="327" spans="18:21" ht="15">
      <c r="R327" s="16"/>
      <c r="S327" s="16"/>
      <c r="T327" s="16"/>
      <c r="U327" s="16"/>
    </row>
    <row r="328" spans="18:21" ht="15">
      <c r="R328" s="16"/>
      <c r="S328" s="16"/>
      <c r="T328" s="16"/>
      <c r="U328" s="16"/>
    </row>
    <row r="329" spans="18:21" ht="15">
      <c r="R329" s="16"/>
      <c r="S329" s="16"/>
      <c r="T329" s="16"/>
      <c r="U329" s="16"/>
    </row>
    <row r="330" spans="18:21" ht="15">
      <c r="R330" s="16"/>
      <c r="S330" s="16"/>
      <c r="T330" s="16"/>
      <c r="U330" s="16"/>
    </row>
    <row r="331" spans="18:21" ht="15">
      <c r="R331" s="16"/>
      <c r="S331" s="16"/>
      <c r="T331" s="16"/>
      <c r="U331" s="16"/>
    </row>
    <row r="332" spans="18:21" ht="15">
      <c r="R332" s="16"/>
      <c r="S332" s="16"/>
      <c r="T332" s="16"/>
      <c r="U332" s="16"/>
    </row>
    <row r="333" spans="18:21" ht="15">
      <c r="R333" s="16"/>
      <c r="S333" s="16"/>
      <c r="T333" s="16"/>
      <c r="U333" s="16"/>
    </row>
    <row r="334" spans="18:21" ht="15">
      <c r="R334" s="16"/>
      <c r="S334" s="16"/>
      <c r="T334" s="16"/>
      <c r="U334" s="16"/>
    </row>
    <row r="335" spans="18:21" ht="15">
      <c r="R335" s="16"/>
      <c r="S335" s="16"/>
      <c r="T335" s="16"/>
      <c r="U335" s="16"/>
    </row>
    <row r="336" spans="18:21" ht="15">
      <c r="R336" s="16"/>
      <c r="S336" s="16"/>
      <c r="T336" s="16"/>
      <c r="U336" s="16"/>
    </row>
    <row r="337" spans="18:21" ht="15">
      <c r="R337" s="16"/>
      <c r="S337" s="16"/>
      <c r="T337" s="16"/>
      <c r="U337" s="16"/>
    </row>
    <row r="338" spans="18:21" ht="15">
      <c r="R338" s="16"/>
      <c r="S338" s="16"/>
      <c r="T338" s="16"/>
      <c r="U338" s="16"/>
    </row>
    <row r="339" spans="18:21" ht="15">
      <c r="R339" s="16"/>
      <c r="S339" s="16"/>
      <c r="T339" s="16"/>
      <c r="U339" s="16"/>
    </row>
    <row r="340" spans="18:21" ht="15">
      <c r="R340" s="16"/>
      <c r="S340" s="16"/>
      <c r="T340" s="16"/>
      <c r="U340" s="16"/>
    </row>
    <row r="341" spans="18:21" ht="15">
      <c r="R341" s="16"/>
      <c r="S341" s="16"/>
      <c r="T341" s="16"/>
      <c r="U341" s="16"/>
    </row>
    <row r="342" spans="18:21" ht="15">
      <c r="R342" s="16"/>
      <c r="S342" s="16"/>
      <c r="T342" s="16"/>
      <c r="U342" s="16"/>
    </row>
    <row r="343" spans="18:21" ht="15">
      <c r="R343" s="16"/>
      <c r="S343" s="16"/>
      <c r="T343" s="16"/>
      <c r="U343" s="16"/>
    </row>
    <row r="344" spans="18:21" ht="15">
      <c r="R344" s="16"/>
      <c r="S344" s="16"/>
      <c r="T344" s="16"/>
      <c r="U344" s="16"/>
    </row>
    <row r="345" spans="18:21" ht="15">
      <c r="R345" s="16"/>
      <c r="S345" s="16"/>
      <c r="T345" s="16"/>
      <c r="U345" s="16"/>
    </row>
    <row r="346" spans="18:21" ht="15">
      <c r="R346" s="16"/>
      <c r="S346" s="16"/>
      <c r="T346" s="16"/>
      <c r="U346" s="16"/>
    </row>
    <row r="347" spans="18:21" ht="15">
      <c r="R347" s="16"/>
      <c r="S347" s="16"/>
      <c r="T347" s="16"/>
      <c r="U347" s="16"/>
    </row>
    <row r="348" spans="18:21" ht="15">
      <c r="R348" s="16"/>
      <c r="S348" s="16"/>
      <c r="T348" s="16"/>
      <c r="U348" s="16"/>
    </row>
    <row r="349" spans="18:21" ht="15">
      <c r="R349" s="16"/>
      <c r="S349" s="16"/>
      <c r="T349" s="16"/>
      <c r="U349" s="16"/>
    </row>
    <row r="350" spans="18:21" ht="15">
      <c r="R350" s="16"/>
      <c r="S350" s="16"/>
      <c r="T350" s="16"/>
      <c r="U350" s="16"/>
    </row>
    <row r="351" spans="18:21" ht="15">
      <c r="R351" s="16"/>
      <c r="S351" s="16"/>
      <c r="T351" s="16"/>
      <c r="U351" s="16"/>
    </row>
    <row r="352" spans="18:21" ht="15">
      <c r="R352" s="16"/>
      <c r="S352" s="16"/>
      <c r="T352" s="16"/>
      <c r="U352" s="16"/>
    </row>
    <row r="353" spans="18:21" ht="15">
      <c r="R353" s="16"/>
      <c r="S353" s="16"/>
      <c r="T353" s="16"/>
      <c r="U353" s="16"/>
    </row>
    <row r="354" spans="18:21" ht="15">
      <c r="R354" s="16"/>
      <c r="S354" s="16"/>
      <c r="T354" s="16"/>
      <c r="U354" s="16"/>
    </row>
    <row r="355" spans="18:21" ht="15">
      <c r="R355" s="16"/>
      <c r="S355" s="16"/>
      <c r="T355" s="16"/>
      <c r="U355" s="16"/>
    </row>
    <row r="356" spans="18:21" ht="15">
      <c r="R356" s="16"/>
      <c r="S356" s="16"/>
      <c r="T356" s="16"/>
      <c r="U356" s="16"/>
    </row>
    <row r="357" spans="18:21" ht="15">
      <c r="R357" s="16"/>
      <c r="S357" s="16"/>
      <c r="T357" s="16"/>
      <c r="U357" s="16"/>
    </row>
    <row r="358" spans="18:21" ht="15">
      <c r="R358" s="16"/>
      <c r="S358" s="16"/>
      <c r="T358" s="16"/>
      <c r="U358" s="16"/>
    </row>
    <row r="359" spans="18:21" ht="15">
      <c r="R359" s="16"/>
      <c r="S359" s="16"/>
      <c r="T359" s="16"/>
      <c r="U359" s="16"/>
    </row>
    <row r="360" spans="18:21" ht="15">
      <c r="R360" s="16"/>
      <c r="S360" s="16"/>
      <c r="T360" s="16"/>
      <c r="U360" s="16"/>
    </row>
    <row r="361" spans="18:21" ht="15">
      <c r="R361" s="16"/>
      <c r="S361" s="16"/>
      <c r="T361" s="16"/>
      <c r="U361" s="16"/>
    </row>
    <row r="362" spans="18:21" ht="15">
      <c r="R362" s="16"/>
      <c r="S362" s="16"/>
      <c r="T362" s="16"/>
      <c r="U362" s="16"/>
    </row>
    <row r="363" spans="18:21" ht="15">
      <c r="R363" s="16"/>
      <c r="S363" s="16"/>
      <c r="T363" s="16"/>
      <c r="U363" s="16"/>
    </row>
    <row r="364" spans="18:21" ht="15">
      <c r="R364" s="16"/>
      <c r="S364" s="16"/>
      <c r="T364" s="16"/>
      <c r="U364" s="16"/>
    </row>
    <row r="365" spans="18:21" ht="15">
      <c r="R365" s="16"/>
      <c r="S365" s="16"/>
      <c r="T365" s="16"/>
      <c r="U365" s="16"/>
    </row>
    <row r="366" spans="18:21" ht="15">
      <c r="R366" s="16"/>
      <c r="S366" s="16"/>
      <c r="T366" s="16"/>
      <c r="U366" s="16"/>
    </row>
    <row r="367" spans="18:21" ht="15">
      <c r="R367" s="16"/>
      <c r="S367" s="16"/>
      <c r="T367" s="16"/>
      <c r="U367" s="16"/>
    </row>
    <row r="368" spans="18:21" ht="15">
      <c r="R368" s="16"/>
      <c r="S368" s="16"/>
      <c r="T368" s="16"/>
      <c r="U368" s="16"/>
    </row>
    <row r="369" spans="18:21" ht="15">
      <c r="R369" s="16"/>
      <c r="S369" s="16"/>
      <c r="T369" s="16"/>
      <c r="U369" s="16"/>
    </row>
    <row r="370" spans="18:21" ht="15">
      <c r="R370" s="16"/>
      <c r="S370" s="16"/>
      <c r="T370" s="16"/>
      <c r="U370" s="16"/>
    </row>
    <row r="371" spans="18:21" ht="15">
      <c r="R371" s="16"/>
      <c r="S371" s="16"/>
      <c r="T371" s="16"/>
      <c r="U371" s="16"/>
    </row>
    <row r="372" spans="18:21" ht="15">
      <c r="R372" s="16"/>
      <c r="S372" s="16"/>
      <c r="T372" s="16"/>
      <c r="U372" s="16"/>
    </row>
    <row r="373" spans="18:21" ht="15">
      <c r="R373" s="16"/>
      <c r="S373" s="16"/>
      <c r="T373" s="16"/>
      <c r="U373" s="16"/>
    </row>
    <row r="374" spans="18:21" ht="15">
      <c r="R374" s="16"/>
      <c r="S374" s="16"/>
      <c r="T374" s="16"/>
      <c r="U374" s="16"/>
    </row>
    <row r="375" spans="18:21" ht="15">
      <c r="R375" s="16"/>
      <c r="S375" s="16"/>
      <c r="T375" s="16"/>
      <c r="U375" s="16"/>
    </row>
    <row r="376" spans="18:21" ht="15">
      <c r="R376" s="16"/>
      <c r="S376" s="16"/>
      <c r="T376" s="16"/>
      <c r="U376" s="16"/>
    </row>
    <row r="377" spans="18:21" ht="15">
      <c r="R377" s="16"/>
      <c r="S377" s="16"/>
      <c r="T377" s="16"/>
      <c r="U377" s="16"/>
    </row>
    <row r="378" spans="18:21" ht="15">
      <c r="R378" s="16"/>
      <c r="S378" s="16"/>
      <c r="T378" s="16"/>
      <c r="U378" s="16"/>
    </row>
    <row r="379" spans="18:21" ht="15">
      <c r="R379" s="16"/>
      <c r="S379" s="16"/>
      <c r="T379" s="16"/>
      <c r="U379" s="16"/>
    </row>
    <row r="380" spans="18:21" ht="15">
      <c r="R380" s="16"/>
      <c r="S380" s="16"/>
      <c r="T380" s="16"/>
      <c r="U380" s="16"/>
    </row>
    <row r="381" spans="18:21" ht="15">
      <c r="R381" s="16"/>
      <c r="S381" s="16"/>
      <c r="T381" s="16"/>
      <c r="U381" s="16"/>
    </row>
    <row r="382" spans="18:21" ht="15">
      <c r="R382" s="16"/>
      <c r="S382" s="16"/>
      <c r="T382" s="16"/>
      <c r="U382" s="16"/>
    </row>
    <row r="383" spans="18:21" ht="15">
      <c r="R383" s="16"/>
      <c r="S383" s="16"/>
      <c r="T383" s="16"/>
      <c r="U383" s="16"/>
    </row>
    <row r="384" spans="18:21" ht="15">
      <c r="R384" s="16"/>
      <c r="S384" s="16"/>
      <c r="T384" s="16"/>
      <c r="U384" s="16"/>
    </row>
    <row r="385" spans="18:21" ht="15">
      <c r="R385" s="16"/>
      <c r="S385" s="16"/>
      <c r="T385" s="16"/>
      <c r="U385" s="16"/>
    </row>
    <row r="386" spans="18:21" ht="15">
      <c r="R386" s="16"/>
      <c r="S386" s="16"/>
      <c r="T386" s="16"/>
      <c r="U386" s="16"/>
    </row>
    <row r="387" spans="18:21" ht="15">
      <c r="R387" s="16"/>
      <c r="S387" s="16"/>
      <c r="T387" s="16"/>
      <c r="U387" s="16"/>
    </row>
    <row r="388" spans="18:21" ht="15">
      <c r="R388" s="16"/>
      <c r="S388" s="16"/>
      <c r="T388" s="16"/>
      <c r="U388" s="16"/>
    </row>
    <row r="389" spans="18:21" ht="15">
      <c r="R389" s="16"/>
      <c r="S389" s="16"/>
      <c r="T389" s="16"/>
      <c r="U389" s="16"/>
    </row>
    <row r="390" spans="18:21" ht="15">
      <c r="R390" s="16"/>
      <c r="S390" s="16"/>
      <c r="T390" s="16"/>
      <c r="U390" s="16"/>
    </row>
    <row r="391" spans="18:21" ht="15">
      <c r="R391" s="16"/>
      <c r="S391" s="16"/>
      <c r="T391" s="16"/>
      <c r="U391" s="16"/>
    </row>
    <row r="392" spans="18:21" ht="15">
      <c r="R392" s="16"/>
      <c r="S392" s="16"/>
      <c r="T392" s="16"/>
      <c r="U392" s="16"/>
    </row>
    <row r="393" spans="18:21" ht="15">
      <c r="R393" s="16"/>
      <c r="S393" s="16"/>
      <c r="T393" s="16"/>
      <c r="U393" s="16"/>
    </row>
    <row r="394" spans="18:21" ht="15">
      <c r="R394" s="16"/>
      <c r="S394" s="16"/>
      <c r="T394" s="16"/>
      <c r="U394" s="16"/>
    </row>
    <row r="395" spans="18:21" ht="15">
      <c r="R395" s="16"/>
      <c r="S395" s="16"/>
      <c r="T395" s="16"/>
      <c r="U395" s="16"/>
    </row>
    <row r="396" spans="18:21" ht="15">
      <c r="R396" s="16"/>
      <c r="S396" s="16"/>
      <c r="T396" s="16"/>
      <c r="U396" s="16"/>
    </row>
    <row r="397" spans="18:21" ht="15">
      <c r="R397" s="16"/>
      <c r="S397" s="16"/>
      <c r="T397" s="16"/>
      <c r="U397" s="16"/>
    </row>
    <row r="398" spans="18:21" ht="15">
      <c r="R398" s="16"/>
      <c r="S398" s="16"/>
      <c r="T398" s="16"/>
      <c r="U398" s="16"/>
    </row>
    <row r="399" spans="18:21" ht="15">
      <c r="R399" s="16"/>
      <c r="S399" s="16"/>
      <c r="T399" s="16"/>
      <c r="U399" s="16"/>
    </row>
    <row r="400" spans="18:21" ht="15">
      <c r="R400" s="16"/>
      <c r="S400" s="16"/>
      <c r="T400" s="16"/>
      <c r="U400" s="16"/>
    </row>
    <row r="401" spans="18:21" ht="15">
      <c r="R401" s="16"/>
      <c r="S401" s="16"/>
      <c r="T401" s="16"/>
      <c r="U401" s="16"/>
    </row>
    <row r="402" spans="18:21" ht="15">
      <c r="R402" s="16"/>
      <c r="S402" s="16"/>
      <c r="T402" s="16"/>
      <c r="U402" s="16"/>
    </row>
    <row r="403" spans="18:21" ht="15">
      <c r="R403" s="16"/>
      <c r="S403" s="16"/>
      <c r="T403" s="16"/>
      <c r="U403" s="16"/>
    </row>
    <row r="404" spans="18:21" ht="15">
      <c r="R404" s="16"/>
      <c r="S404" s="16"/>
      <c r="T404" s="16"/>
      <c r="U404" s="16"/>
    </row>
    <row r="405" spans="18:21" ht="15">
      <c r="R405" s="16"/>
      <c r="S405" s="16"/>
      <c r="T405" s="16"/>
      <c r="U405" s="16"/>
    </row>
    <row r="406" spans="18:21" ht="15">
      <c r="R406" s="16"/>
      <c r="S406" s="16"/>
      <c r="T406" s="16"/>
      <c r="U406" s="16"/>
    </row>
    <row r="407" spans="18:21" ht="15">
      <c r="R407" s="16"/>
      <c r="S407" s="16"/>
      <c r="T407" s="16"/>
      <c r="U407" s="16"/>
    </row>
    <row r="408" spans="18:21" ht="15">
      <c r="R408" s="16"/>
      <c r="S408" s="16"/>
      <c r="T408" s="16"/>
      <c r="U408" s="16"/>
    </row>
    <row r="409" spans="18:21" ht="15">
      <c r="R409" s="16"/>
      <c r="S409" s="16"/>
      <c r="T409" s="16"/>
      <c r="U409" s="16"/>
    </row>
    <row r="410" spans="18:21" ht="15">
      <c r="R410" s="16"/>
      <c r="S410" s="16"/>
      <c r="T410" s="16"/>
      <c r="U410" s="16"/>
    </row>
    <row r="411" spans="18:21" ht="15">
      <c r="R411" s="16"/>
      <c r="S411" s="16"/>
      <c r="T411" s="16"/>
      <c r="U411" s="16"/>
    </row>
    <row r="412" spans="18:21" ht="15">
      <c r="R412" s="16"/>
      <c r="S412" s="16"/>
      <c r="T412" s="16"/>
      <c r="U412" s="16"/>
    </row>
    <row r="413" spans="18:21" ht="15">
      <c r="R413" s="16"/>
      <c r="S413" s="16"/>
      <c r="T413" s="16"/>
      <c r="U413" s="16"/>
    </row>
    <row r="414" spans="18:21" ht="15">
      <c r="R414" s="16"/>
      <c r="S414" s="16"/>
      <c r="T414" s="16"/>
      <c r="U414" s="16"/>
    </row>
    <row r="415" spans="18:21" ht="15">
      <c r="R415" s="16"/>
      <c r="S415" s="16"/>
      <c r="T415" s="16"/>
      <c r="U415" s="16"/>
    </row>
    <row r="416" spans="18:21" ht="15">
      <c r="R416" s="16"/>
      <c r="S416" s="16"/>
      <c r="T416" s="16"/>
      <c r="U416" s="16"/>
    </row>
    <row r="417" spans="18:21" ht="15">
      <c r="R417" s="16"/>
      <c r="S417" s="16"/>
      <c r="T417" s="16"/>
      <c r="U417" s="16"/>
    </row>
    <row r="418" spans="18:21" ht="15">
      <c r="R418" s="16"/>
      <c r="S418" s="16"/>
      <c r="T418" s="16"/>
      <c r="U418" s="16"/>
    </row>
    <row r="419" spans="18:21" ht="15">
      <c r="R419" s="16"/>
      <c r="S419" s="16"/>
      <c r="T419" s="16"/>
      <c r="U419" s="16"/>
    </row>
    <row r="420" spans="18:21" ht="15">
      <c r="R420" s="16"/>
      <c r="S420" s="16"/>
      <c r="T420" s="16"/>
      <c r="U420" s="16"/>
    </row>
    <row r="421" spans="18:21" ht="15">
      <c r="R421" s="16"/>
      <c r="S421" s="16"/>
      <c r="T421" s="16"/>
      <c r="U421" s="16"/>
    </row>
    <row r="422" spans="18:21" ht="15">
      <c r="R422" s="16"/>
      <c r="S422" s="16"/>
      <c r="T422" s="16"/>
      <c r="U422" s="16"/>
    </row>
    <row r="423" spans="18:21" ht="15">
      <c r="R423" s="16"/>
      <c r="S423" s="16"/>
      <c r="T423" s="16"/>
      <c r="U423" s="16"/>
    </row>
    <row r="424" spans="18:21" ht="15">
      <c r="R424" s="16"/>
      <c r="S424" s="16"/>
      <c r="T424" s="16"/>
      <c r="U424" s="16"/>
    </row>
    <row r="425" spans="18:21" ht="15">
      <c r="R425" s="16"/>
      <c r="S425" s="16"/>
      <c r="T425" s="16"/>
      <c r="U425" s="16"/>
    </row>
    <row r="426" spans="18:21" ht="15">
      <c r="R426" s="16"/>
      <c r="S426" s="16"/>
      <c r="T426" s="16"/>
      <c r="U426" s="16"/>
    </row>
    <row r="427" spans="18:21" ht="15">
      <c r="R427" s="16"/>
      <c r="S427" s="16"/>
      <c r="T427" s="16"/>
      <c r="U427" s="16"/>
    </row>
    <row r="428" spans="18:21" ht="15">
      <c r="R428" s="16"/>
      <c r="S428" s="16"/>
      <c r="T428" s="16"/>
      <c r="U428" s="16"/>
    </row>
    <row r="429" spans="18:21" ht="15">
      <c r="R429" s="16"/>
      <c r="S429" s="16"/>
      <c r="T429" s="16"/>
      <c r="U429" s="16"/>
    </row>
    <row r="430" spans="18:21" ht="15">
      <c r="R430" s="16"/>
      <c r="S430" s="16"/>
      <c r="T430" s="16"/>
      <c r="U430" s="16"/>
    </row>
    <row r="431" spans="18:21" ht="15">
      <c r="R431" s="16"/>
      <c r="S431" s="16"/>
      <c r="T431" s="16"/>
      <c r="U431" s="16"/>
    </row>
    <row r="432" spans="18:21" ht="15">
      <c r="R432" s="16"/>
      <c r="S432" s="16"/>
      <c r="T432" s="16"/>
      <c r="U432" s="16"/>
    </row>
    <row r="433" spans="18:21" ht="15">
      <c r="R433" s="16"/>
      <c r="S433" s="16"/>
      <c r="T433" s="16"/>
      <c r="U433" s="16"/>
    </row>
    <row r="434" spans="18:21" ht="15">
      <c r="R434" s="16"/>
      <c r="S434" s="16"/>
      <c r="T434" s="16"/>
      <c r="U434" s="16"/>
    </row>
    <row r="435" spans="18:21" ht="15">
      <c r="R435" s="16"/>
      <c r="S435" s="16"/>
      <c r="T435" s="16"/>
      <c r="U435" s="16"/>
    </row>
    <row r="436" spans="18:21" ht="15">
      <c r="R436" s="16"/>
      <c r="S436" s="16"/>
      <c r="T436" s="16"/>
      <c r="U436" s="16"/>
    </row>
    <row r="437" spans="18:21" ht="15">
      <c r="R437" s="16"/>
      <c r="S437" s="16"/>
      <c r="T437" s="16"/>
      <c r="U437" s="16"/>
    </row>
    <row r="438" spans="18:21" ht="15">
      <c r="R438" s="16"/>
      <c r="S438" s="16"/>
      <c r="T438" s="16"/>
      <c r="U438" s="16"/>
    </row>
    <row r="439" spans="18:21" ht="15">
      <c r="R439" s="16"/>
      <c r="S439" s="16"/>
      <c r="T439" s="16"/>
      <c r="U439" s="16"/>
    </row>
    <row r="440" spans="18:21" ht="15">
      <c r="R440" s="16"/>
      <c r="S440" s="16"/>
      <c r="T440" s="16"/>
      <c r="U440" s="16"/>
    </row>
    <row r="441" spans="18:21" ht="15">
      <c r="R441" s="16"/>
      <c r="S441" s="16"/>
      <c r="T441" s="16"/>
      <c r="U441" s="16"/>
    </row>
    <row r="442" spans="18:21" ht="15">
      <c r="R442" s="16"/>
      <c r="S442" s="16"/>
      <c r="T442" s="16"/>
      <c r="U442" s="16"/>
    </row>
    <row r="443" spans="18:21" ht="15">
      <c r="R443" s="16"/>
      <c r="S443" s="16"/>
      <c r="T443" s="16"/>
      <c r="U443" s="16"/>
    </row>
    <row r="444" spans="18:21" ht="15">
      <c r="R444" s="16"/>
      <c r="S444" s="16"/>
      <c r="T444" s="16"/>
      <c r="U444" s="16"/>
    </row>
    <row r="445" spans="18:21" ht="15">
      <c r="R445" s="16"/>
      <c r="S445" s="16"/>
      <c r="T445" s="16"/>
      <c r="U445" s="16"/>
    </row>
    <row r="446" spans="18:21" ht="15">
      <c r="R446" s="16"/>
      <c r="S446" s="16"/>
      <c r="T446" s="16"/>
      <c r="U446" s="16"/>
    </row>
    <row r="447" spans="18:21" ht="15">
      <c r="R447" s="16"/>
      <c r="S447" s="16"/>
      <c r="T447" s="16"/>
      <c r="U447" s="16"/>
    </row>
    <row r="448" spans="18:21" ht="15">
      <c r="R448" s="16"/>
      <c r="S448" s="16"/>
      <c r="T448" s="16"/>
      <c r="U448" s="16"/>
    </row>
    <row r="449" spans="18:21" ht="15">
      <c r="R449" s="16"/>
      <c r="S449" s="16"/>
      <c r="T449" s="16"/>
      <c r="U449" s="16"/>
    </row>
    <row r="450" spans="18:21" ht="15">
      <c r="R450" s="16"/>
      <c r="S450" s="16"/>
      <c r="T450" s="16"/>
      <c r="U450" s="16"/>
    </row>
    <row r="451" spans="18:21" ht="15">
      <c r="R451" s="16"/>
      <c r="S451" s="16"/>
      <c r="T451" s="16"/>
      <c r="U451" s="16"/>
    </row>
    <row r="452" spans="18:21" ht="15">
      <c r="R452" s="16"/>
      <c r="S452" s="16"/>
      <c r="T452" s="16"/>
      <c r="U452" s="16"/>
    </row>
    <row r="453" spans="18:21" ht="15">
      <c r="R453" s="16"/>
      <c r="S453" s="16"/>
      <c r="T453" s="16"/>
      <c r="U453" s="16"/>
    </row>
    <row r="454" spans="18:21" ht="15">
      <c r="R454" s="16"/>
      <c r="S454" s="16"/>
      <c r="T454" s="16"/>
      <c r="U454" s="16"/>
    </row>
    <row r="455" spans="18:21" ht="15">
      <c r="R455" s="16"/>
      <c r="S455" s="16"/>
      <c r="T455" s="16"/>
      <c r="U455" s="16"/>
    </row>
    <row r="456" spans="18:21" ht="15">
      <c r="R456" s="16"/>
      <c r="S456" s="16"/>
      <c r="T456" s="16"/>
      <c r="U456" s="16"/>
    </row>
    <row r="457" spans="18:21" ht="15">
      <c r="R457" s="16"/>
      <c r="S457" s="16"/>
      <c r="T457" s="16"/>
      <c r="U457" s="16"/>
    </row>
    <row r="458" spans="18:21" ht="15">
      <c r="R458" s="16"/>
      <c r="S458" s="16"/>
      <c r="T458" s="16"/>
      <c r="U458" s="16"/>
    </row>
    <row r="459" spans="18:21" ht="15">
      <c r="R459" s="16"/>
      <c r="S459" s="16"/>
      <c r="T459" s="16"/>
      <c r="U459" s="16"/>
    </row>
    <row r="460" spans="18:21" ht="15">
      <c r="R460" s="16"/>
      <c r="S460" s="16"/>
      <c r="T460" s="16"/>
      <c r="U460" s="16"/>
    </row>
    <row r="461" spans="18:21" ht="15">
      <c r="R461" s="16"/>
      <c r="S461" s="16"/>
      <c r="T461" s="16"/>
      <c r="U461" s="16"/>
    </row>
    <row r="462" spans="18:21" ht="15">
      <c r="R462" s="16"/>
      <c r="S462" s="16"/>
      <c r="T462" s="16"/>
      <c r="U462" s="16"/>
    </row>
    <row r="463" spans="18:21" ht="15">
      <c r="R463" s="16"/>
      <c r="S463" s="16"/>
      <c r="T463" s="16"/>
      <c r="U463" s="16"/>
    </row>
    <row r="464" spans="18:21" ht="15">
      <c r="R464" s="16"/>
      <c r="S464" s="16"/>
      <c r="T464" s="16"/>
      <c r="U464" s="16"/>
    </row>
    <row r="465" spans="18:21" ht="15">
      <c r="R465" s="16"/>
      <c r="S465" s="16"/>
      <c r="T465" s="16"/>
      <c r="U465" s="16"/>
    </row>
    <row r="466" spans="18:21" ht="15">
      <c r="R466" s="16"/>
      <c r="S466" s="16"/>
      <c r="T466" s="16"/>
      <c r="U466" s="16"/>
    </row>
    <row r="467" spans="18:21" ht="15">
      <c r="R467" s="16"/>
      <c r="S467" s="16"/>
      <c r="T467" s="16"/>
      <c r="U467" s="16"/>
    </row>
    <row r="468" spans="18:21" ht="15">
      <c r="R468" s="16"/>
      <c r="S468" s="16"/>
      <c r="T468" s="16"/>
      <c r="U468" s="16"/>
    </row>
    <row r="469" spans="18:21" ht="15">
      <c r="R469" s="16"/>
      <c r="S469" s="16"/>
      <c r="T469" s="16"/>
      <c r="U469" s="16"/>
    </row>
    <row r="470" spans="18:21" ht="15">
      <c r="R470" s="16"/>
      <c r="S470" s="16"/>
      <c r="T470" s="16"/>
      <c r="U470" s="16"/>
    </row>
    <row r="471" spans="18:21" ht="15">
      <c r="R471" s="16"/>
      <c r="S471" s="16"/>
      <c r="T471" s="16"/>
      <c r="U471" s="16"/>
    </row>
    <row r="472" spans="18:21" ht="15">
      <c r="R472" s="16"/>
      <c r="S472" s="16"/>
      <c r="T472" s="16"/>
      <c r="U472" s="16"/>
    </row>
    <row r="473" spans="18:21" ht="15">
      <c r="R473" s="16"/>
      <c r="S473" s="16"/>
      <c r="T473" s="16"/>
      <c r="U473" s="16"/>
    </row>
    <row r="474" spans="18:21" ht="15">
      <c r="R474" s="16"/>
      <c r="S474" s="16"/>
      <c r="T474" s="16"/>
      <c r="U474" s="16"/>
    </row>
    <row r="475" spans="18:21" ht="15">
      <c r="R475" s="16"/>
      <c r="S475" s="16"/>
      <c r="T475" s="16"/>
      <c r="U475" s="16"/>
    </row>
    <row r="476" spans="18:21" ht="15">
      <c r="R476" s="16"/>
      <c r="S476" s="16"/>
      <c r="T476" s="16"/>
      <c r="U476" s="16"/>
    </row>
    <row r="477" spans="18:21" ht="15">
      <c r="R477" s="16"/>
      <c r="S477" s="16"/>
      <c r="T477" s="16"/>
      <c r="U477" s="16"/>
    </row>
    <row r="478" spans="18:21" ht="15">
      <c r="R478" s="16"/>
      <c r="S478" s="16"/>
      <c r="T478" s="16"/>
      <c r="U478" s="16"/>
    </row>
    <row r="479" spans="18:21" ht="15">
      <c r="R479" s="16"/>
      <c r="S479" s="16"/>
      <c r="T479" s="16"/>
      <c r="U479" s="16"/>
    </row>
    <row r="480" spans="18:21" ht="15">
      <c r="R480" s="16"/>
      <c r="S480" s="16"/>
      <c r="T480" s="16"/>
      <c r="U480" s="16"/>
    </row>
    <row r="481" spans="18:21" ht="15">
      <c r="R481" s="16"/>
      <c r="S481" s="16"/>
      <c r="T481" s="16"/>
      <c r="U481" s="16"/>
    </row>
    <row r="482" spans="18:21" ht="15">
      <c r="R482" s="16"/>
      <c r="S482" s="16"/>
      <c r="T482" s="16"/>
      <c r="U482" s="16"/>
    </row>
    <row r="483" spans="18:21" ht="15">
      <c r="R483" s="16"/>
      <c r="S483" s="16"/>
      <c r="T483" s="16"/>
      <c r="U483" s="16"/>
    </row>
    <row r="484" spans="18:21" ht="15">
      <c r="R484" s="16"/>
      <c r="S484" s="16"/>
      <c r="T484" s="16"/>
      <c r="U484" s="16"/>
    </row>
    <row r="485" spans="18:21" ht="15">
      <c r="R485" s="16"/>
      <c r="S485" s="16"/>
      <c r="T485" s="16"/>
      <c r="U485" s="16"/>
    </row>
    <row r="486" spans="18:21" ht="15">
      <c r="R486" s="16"/>
      <c r="S486" s="16"/>
      <c r="T486" s="16"/>
      <c r="U486" s="16"/>
    </row>
    <row r="487" spans="18:21" ht="15">
      <c r="R487" s="16"/>
      <c r="S487" s="16"/>
      <c r="T487" s="16"/>
      <c r="U487" s="16"/>
    </row>
    <row r="488" spans="18:21" ht="15">
      <c r="R488" s="16"/>
      <c r="S488" s="16"/>
      <c r="T488" s="16"/>
      <c r="U488" s="16"/>
    </row>
    <row r="489" spans="18:21" ht="15">
      <c r="R489" s="16"/>
      <c r="S489" s="16"/>
      <c r="T489" s="16"/>
      <c r="U489" s="16"/>
    </row>
    <row r="490" spans="18:21" ht="15">
      <c r="R490" s="16"/>
      <c r="S490" s="16"/>
      <c r="T490" s="16"/>
      <c r="U490" s="16"/>
    </row>
    <row r="491" spans="18:21" ht="15">
      <c r="R491" s="16"/>
      <c r="S491" s="16"/>
      <c r="T491" s="16"/>
      <c r="U491" s="16"/>
    </row>
    <row r="492" spans="18:21" ht="15">
      <c r="R492" s="16"/>
      <c r="S492" s="16"/>
      <c r="T492" s="16"/>
      <c r="U492" s="16"/>
    </row>
    <row r="493" spans="18:21" ht="15">
      <c r="R493" s="16"/>
      <c r="S493" s="16"/>
      <c r="T493" s="16"/>
      <c r="U493" s="16"/>
    </row>
    <row r="494" spans="18:21" ht="15">
      <c r="R494" s="16"/>
      <c r="S494" s="16"/>
      <c r="T494" s="16"/>
      <c r="U494" s="16"/>
    </row>
    <row r="495" spans="18:21" ht="15">
      <c r="R495" s="16"/>
      <c r="S495" s="16"/>
      <c r="T495" s="16"/>
      <c r="U495" s="16"/>
    </row>
    <row r="496" spans="18:21" ht="15">
      <c r="R496" s="16"/>
      <c r="S496" s="16"/>
      <c r="T496" s="16"/>
      <c r="U496" s="16"/>
    </row>
    <row r="497" spans="18:21" ht="15">
      <c r="R497" s="16"/>
      <c r="S497" s="16"/>
      <c r="T497" s="16"/>
      <c r="U497" s="16"/>
    </row>
    <row r="498" spans="18:21" ht="15">
      <c r="R498" s="16"/>
      <c r="S498" s="16"/>
      <c r="T498" s="16"/>
      <c r="U498" s="16"/>
    </row>
    <row r="499" spans="18:21" ht="15">
      <c r="R499" s="16"/>
      <c r="S499" s="16"/>
      <c r="T499" s="16"/>
      <c r="U499" s="16"/>
    </row>
    <row r="500" spans="18:21" ht="15">
      <c r="R500" s="16"/>
      <c r="S500" s="16"/>
      <c r="T500" s="16"/>
      <c r="U500" s="16"/>
    </row>
    <row r="501" spans="18:21" ht="15">
      <c r="R501" s="16"/>
      <c r="S501" s="16"/>
      <c r="T501" s="16"/>
      <c r="U501" s="16"/>
    </row>
    <row r="502" spans="18:21" ht="15">
      <c r="R502" s="16"/>
      <c r="S502" s="16"/>
      <c r="T502" s="16"/>
      <c r="U502" s="16"/>
    </row>
    <row r="503" spans="18:21" ht="15">
      <c r="R503" s="16"/>
      <c r="S503" s="16"/>
      <c r="T503" s="16"/>
      <c r="U503" s="16"/>
    </row>
    <row r="504" spans="18:21" ht="15">
      <c r="R504" s="16"/>
      <c r="S504" s="16"/>
      <c r="T504" s="16"/>
      <c r="U504" s="16"/>
    </row>
    <row r="505" spans="18:21" ht="15">
      <c r="R505" s="16"/>
      <c r="S505" s="16"/>
      <c r="T505" s="16"/>
      <c r="U505" s="16"/>
    </row>
    <row r="506" spans="18:21" ht="15">
      <c r="R506" s="16"/>
      <c r="S506" s="16"/>
      <c r="T506" s="16"/>
      <c r="U506" s="16"/>
    </row>
    <row r="507" spans="18:21" ht="15">
      <c r="R507" s="16"/>
      <c r="S507" s="16"/>
      <c r="T507" s="16"/>
      <c r="U507" s="16"/>
    </row>
    <row r="508" spans="18:21" ht="15">
      <c r="R508" s="16"/>
      <c r="S508" s="16"/>
      <c r="T508" s="16"/>
      <c r="U508" s="16"/>
    </row>
    <row r="509" spans="18:21" ht="15">
      <c r="R509" s="16"/>
      <c r="S509" s="16"/>
      <c r="T509" s="16"/>
      <c r="U509" s="16"/>
    </row>
    <row r="510" spans="18:21" ht="15">
      <c r="R510" s="16"/>
      <c r="S510" s="16"/>
      <c r="T510" s="16"/>
      <c r="U510" s="16"/>
    </row>
    <row r="511" spans="18:21" ht="15">
      <c r="R511" s="16"/>
      <c r="S511" s="16"/>
      <c r="T511" s="16"/>
      <c r="U511" s="16"/>
    </row>
    <row r="512" spans="18:21" ht="15">
      <c r="R512" s="16"/>
      <c r="S512" s="16"/>
      <c r="T512" s="16"/>
      <c r="U512" s="16"/>
    </row>
    <row r="513" spans="18:21" ht="15">
      <c r="R513" s="16"/>
      <c r="S513" s="16"/>
      <c r="T513" s="16"/>
      <c r="U513" s="16"/>
    </row>
    <row r="514" spans="18:21" ht="15">
      <c r="R514" s="16"/>
      <c r="S514" s="16"/>
      <c r="T514" s="16"/>
      <c r="U514" s="16"/>
    </row>
    <row r="515" spans="18:21" ht="15">
      <c r="R515" s="16"/>
      <c r="S515" s="16"/>
      <c r="T515" s="16"/>
      <c r="U515" s="16"/>
    </row>
    <row r="516" spans="18:21" ht="15">
      <c r="R516" s="16"/>
      <c r="S516" s="16"/>
      <c r="T516" s="16"/>
      <c r="U516" s="16"/>
    </row>
    <row r="517" spans="18:21" ht="15">
      <c r="R517" s="16"/>
      <c r="S517" s="16"/>
      <c r="T517" s="16"/>
      <c r="U517" s="16"/>
    </row>
    <row r="518" spans="18:21" ht="15">
      <c r="R518" s="16"/>
      <c r="S518" s="16"/>
      <c r="T518" s="16"/>
      <c r="U518" s="16"/>
    </row>
    <row r="519" spans="18:21" ht="15">
      <c r="R519" s="16"/>
      <c r="S519" s="16"/>
      <c r="T519" s="16"/>
      <c r="U519" s="16"/>
    </row>
    <row r="520" spans="18:21" ht="15">
      <c r="R520" s="16"/>
      <c r="S520" s="16"/>
      <c r="T520" s="16"/>
      <c r="U520" s="16"/>
    </row>
    <row r="521" spans="18:21" ht="15">
      <c r="R521" s="16"/>
      <c r="S521" s="16"/>
      <c r="T521" s="16"/>
      <c r="U521" s="16"/>
    </row>
    <row r="522" spans="18:21" ht="15">
      <c r="R522" s="16"/>
      <c r="S522" s="16"/>
      <c r="T522" s="16"/>
      <c r="U522" s="16"/>
    </row>
    <row r="523" spans="18:21" ht="15">
      <c r="R523" s="16"/>
      <c r="S523" s="16"/>
      <c r="T523" s="16"/>
      <c r="U523" s="16"/>
    </row>
    <row r="524" spans="18:21" ht="15">
      <c r="R524" s="16"/>
      <c r="S524" s="16"/>
      <c r="T524" s="16"/>
      <c r="U524" s="16"/>
    </row>
    <row r="525" spans="18:21" ht="15">
      <c r="R525" s="16"/>
      <c r="S525" s="16"/>
      <c r="T525" s="16"/>
      <c r="U525" s="16"/>
    </row>
    <row r="526" spans="18:21" ht="15">
      <c r="R526" s="16"/>
      <c r="S526" s="16"/>
      <c r="T526" s="16"/>
      <c r="U526" s="16"/>
    </row>
    <row r="527" spans="18:21" ht="15">
      <c r="R527" s="16"/>
      <c r="S527" s="16"/>
      <c r="T527" s="16"/>
      <c r="U527" s="16"/>
    </row>
    <row r="528" spans="18:21" ht="15">
      <c r="R528" s="16"/>
      <c r="S528" s="16"/>
      <c r="T528" s="16"/>
      <c r="U528" s="16"/>
    </row>
    <row r="529" spans="18:21" ht="15">
      <c r="R529" s="16"/>
      <c r="S529" s="16"/>
      <c r="T529" s="16"/>
      <c r="U529" s="16"/>
    </row>
    <row r="530" spans="18:21" ht="15">
      <c r="R530" s="16"/>
      <c r="S530" s="16"/>
      <c r="T530" s="16"/>
      <c r="U530" s="16"/>
    </row>
    <row r="531" spans="18:21" ht="15">
      <c r="R531" s="16"/>
      <c r="S531" s="16"/>
      <c r="T531" s="16"/>
      <c r="U531" s="16"/>
    </row>
    <row r="532" spans="18:21" ht="15">
      <c r="R532" s="16"/>
      <c r="S532" s="16"/>
      <c r="T532" s="16"/>
      <c r="U532" s="16"/>
    </row>
    <row r="533" spans="18:21" ht="15">
      <c r="R533" s="16"/>
      <c r="S533" s="16"/>
      <c r="T533" s="16"/>
      <c r="U533" s="16"/>
    </row>
    <row r="534" spans="18:21" ht="15">
      <c r="R534" s="16"/>
      <c r="S534" s="16"/>
      <c r="T534" s="16"/>
      <c r="U534" s="16"/>
    </row>
    <row r="535" spans="18:21" ht="15">
      <c r="R535" s="16"/>
      <c r="S535" s="16"/>
      <c r="T535" s="16"/>
      <c r="U535" s="16"/>
    </row>
    <row r="536" spans="18:21" ht="15">
      <c r="R536" s="16"/>
      <c r="S536" s="16"/>
      <c r="T536" s="16"/>
      <c r="U536" s="16"/>
    </row>
    <row r="537" spans="18:21" ht="15">
      <c r="R537" s="16"/>
      <c r="S537" s="16"/>
      <c r="T537" s="16"/>
      <c r="U537" s="16"/>
    </row>
    <row r="538" spans="18:21" ht="15">
      <c r="R538" s="16"/>
      <c r="S538" s="16"/>
      <c r="T538" s="16"/>
      <c r="U538" s="16"/>
    </row>
    <row r="539" spans="18:21" ht="15">
      <c r="R539" s="16"/>
      <c r="S539" s="16"/>
      <c r="T539" s="16"/>
      <c r="U539" s="16"/>
    </row>
    <row r="540" spans="18:21" ht="15">
      <c r="R540" s="16"/>
      <c r="S540" s="16"/>
      <c r="T540" s="16"/>
      <c r="U540" s="16"/>
    </row>
    <row r="541" spans="18:21" ht="15">
      <c r="R541" s="16"/>
      <c r="S541" s="16"/>
      <c r="T541" s="16"/>
      <c r="U541" s="16"/>
    </row>
    <row r="542" spans="18:21" ht="15">
      <c r="R542" s="16"/>
      <c r="S542" s="16"/>
      <c r="T542" s="16"/>
      <c r="U542" s="16"/>
    </row>
    <row r="543" spans="18:21" ht="15">
      <c r="R543" s="16"/>
      <c r="S543" s="16"/>
      <c r="T543" s="16"/>
      <c r="U543" s="16"/>
    </row>
    <row r="544" spans="18:21" ht="15">
      <c r="R544" s="16"/>
      <c r="S544" s="16"/>
      <c r="T544" s="16"/>
      <c r="U544" s="16"/>
    </row>
    <row r="545" spans="18:21" ht="15">
      <c r="R545" s="16"/>
      <c r="S545" s="16"/>
      <c r="T545" s="16"/>
      <c r="U545" s="16"/>
    </row>
    <row r="546" spans="18:21" ht="15">
      <c r="R546" s="16"/>
      <c r="S546" s="16"/>
      <c r="T546" s="16"/>
      <c r="U546" s="16"/>
    </row>
    <row r="547" spans="18:21" ht="15">
      <c r="R547" s="16"/>
      <c r="S547" s="16"/>
      <c r="T547" s="16"/>
      <c r="U547" s="16"/>
    </row>
    <row r="548" spans="18:21" ht="15">
      <c r="R548" s="16"/>
      <c r="S548" s="16"/>
      <c r="T548" s="16"/>
      <c r="U548" s="16"/>
    </row>
    <row r="549" spans="18:21" ht="15">
      <c r="R549" s="16"/>
      <c r="S549" s="16"/>
      <c r="T549" s="16"/>
      <c r="U549" s="16"/>
    </row>
    <row r="550" spans="18:21" ht="15">
      <c r="R550" s="16"/>
      <c r="S550" s="16"/>
      <c r="T550" s="16"/>
      <c r="U550" s="16"/>
    </row>
    <row r="551" spans="18:21" ht="15">
      <c r="R551" s="16"/>
      <c r="S551" s="16"/>
      <c r="T551" s="16"/>
      <c r="U551" s="16"/>
    </row>
    <row r="552" spans="18:21" ht="15">
      <c r="R552" s="16"/>
      <c r="S552" s="16"/>
      <c r="T552" s="16"/>
      <c r="U552" s="16"/>
    </row>
    <row r="553" spans="18:21" ht="15">
      <c r="R553" s="16"/>
      <c r="S553" s="16"/>
      <c r="T553" s="16"/>
      <c r="U553" s="16"/>
    </row>
    <row r="554" spans="18:21" ht="15">
      <c r="R554" s="16"/>
      <c r="S554" s="16"/>
      <c r="T554" s="16"/>
      <c r="U554" s="16"/>
    </row>
    <row r="555" spans="18:21" ht="15">
      <c r="R555" s="16"/>
      <c r="S555" s="16"/>
      <c r="T555" s="16"/>
      <c r="U555" s="16"/>
    </row>
    <row r="556" spans="18:21" ht="15">
      <c r="R556" s="16"/>
      <c r="S556" s="16"/>
      <c r="T556" s="16"/>
      <c r="U556" s="16"/>
    </row>
    <row r="557" spans="18:21" ht="15">
      <c r="R557" s="16"/>
      <c r="S557" s="16"/>
      <c r="T557" s="16"/>
      <c r="U557" s="16"/>
    </row>
    <row r="558" spans="18:21" ht="15">
      <c r="R558" s="16"/>
      <c r="S558" s="16"/>
      <c r="T558" s="16"/>
      <c r="U558" s="16"/>
    </row>
    <row r="559" spans="18:21" ht="15">
      <c r="R559" s="16"/>
      <c r="S559" s="16"/>
      <c r="T559" s="16"/>
      <c r="U559" s="16"/>
    </row>
    <row r="560" spans="18:21" ht="15">
      <c r="R560" s="16"/>
      <c r="S560" s="16"/>
      <c r="T560" s="16"/>
      <c r="U560" s="16"/>
    </row>
    <row r="561" spans="18:21" ht="15">
      <c r="R561" s="16"/>
      <c r="S561" s="16"/>
      <c r="T561" s="16"/>
      <c r="U561" s="16"/>
    </row>
    <row r="562" spans="18:21" ht="15">
      <c r="R562" s="16"/>
      <c r="S562" s="16"/>
      <c r="T562" s="16"/>
      <c r="U562" s="16"/>
    </row>
    <row r="563" spans="18:21" ht="15">
      <c r="R563" s="16"/>
      <c r="S563" s="16"/>
      <c r="T563" s="16"/>
      <c r="U563" s="16"/>
    </row>
    <row r="564" spans="18:21" ht="15">
      <c r="R564" s="16"/>
      <c r="S564" s="16"/>
      <c r="T564" s="16"/>
      <c r="U564" s="16"/>
    </row>
    <row r="565" spans="18:21" ht="15">
      <c r="R565" s="16"/>
      <c r="S565" s="16"/>
      <c r="T565" s="16"/>
      <c r="U565" s="16"/>
    </row>
    <row r="566" spans="18:21" ht="15">
      <c r="R566" s="16"/>
      <c r="S566" s="16"/>
      <c r="T566" s="16"/>
      <c r="U566" s="16"/>
    </row>
    <row r="567" spans="18:21" ht="15">
      <c r="R567" s="16"/>
      <c r="S567" s="16"/>
      <c r="T567" s="16"/>
      <c r="U567" s="16"/>
    </row>
    <row r="568" spans="18:21" ht="15">
      <c r="R568" s="16"/>
      <c r="S568" s="16"/>
      <c r="T568" s="16"/>
      <c r="U568" s="16"/>
    </row>
    <row r="569" spans="18:21" ht="15">
      <c r="R569" s="16"/>
      <c r="S569" s="16"/>
      <c r="T569" s="16"/>
      <c r="U569" s="16"/>
    </row>
    <row r="570" spans="18:21" ht="15">
      <c r="R570" s="16"/>
      <c r="S570" s="16"/>
      <c r="T570" s="16"/>
      <c r="U570" s="16"/>
    </row>
    <row r="571" spans="18:21" ht="15">
      <c r="R571" s="16"/>
      <c r="S571" s="16"/>
      <c r="T571" s="16"/>
      <c r="U571" s="16"/>
    </row>
    <row r="572" spans="18:21" ht="15">
      <c r="R572" s="16"/>
      <c r="S572" s="16"/>
      <c r="T572" s="16"/>
      <c r="U572" s="16"/>
    </row>
    <row r="573" spans="18:21" ht="15">
      <c r="R573" s="16"/>
      <c r="S573" s="16"/>
      <c r="T573" s="16"/>
      <c r="U573" s="16"/>
    </row>
    <row r="574" spans="18:21" ht="15">
      <c r="R574" s="16"/>
      <c r="S574" s="16"/>
      <c r="T574" s="16"/>
      <c r="U574" s="16"/>
    </row>
    <row r="575" spans="18:21" ht="15">
      <c r="R575" s="16"/>
      <c r="S575" s="16"/>
      <c r="T575" s="16"/>
      <c r="U575" s="16"/>
    </row>
    <row r="576" spans="18:21" ht="15">
      <c r="R576" s="16"/>
      <c r="S576" s="16"/>
      <c r="T576" s="16"/>
      <c r="U576" s="16"/>
    </row>
    <row r="577" spans="18:21" ht="15">
      <c r="R577" s="16"/>
      <c r="S577" s="16"/>
      <c r="T577" s="16"/>
      <c r="U577" s="16"/>
    </row>
    <row r="578" spans="18:21" ht="15">
      <c r="R578" s="16"/>
      <c r="S578" s="16"/>
      <c r="T578" s="16"/>
      <c r="U578" s="16"/>
    </row>
    <row r="579" spans="18:21" ht="15">
      <c r="R579" s="16"/>
      <c r="S579" s="16"/>
      <c r="T579" s="16"/>
      <c r="U579" s="16"/>
    </row>
    <row r="580" spans="18:21" ht="15">
      <c r="R580" s="16"/>
      <c r="S580" s="16"/>
      <c r="T580" s="16"/>
      <c r="U580" s="16"/>
    </row>
    <row r="581" spans="18:21" ht="15">
      <c r="R581" s="16"/>
      <c r="S581" s="16"/>
      <c r="T581" s="16"/>
      <c r="U581" s="16"/>
    </row>
    <row r="582" spans="18:21" ht="15">
      <c r="R582" s="16"/>
      <c r="S582" s="16"/>
      <c r="T582" s="16"/>
      <c r="U582" s="16"/>
    </row>
    <row r="583" spans="18:21" ht="15">
      <c r="R583" s="16"/>
      <c r="S583" s="16"/>
      <c r="T583" s="16"/>
      <c r="U583" s="16"/>
    </row>
    <row r="584" spans="18:21" ht="15">
      <c r="R584" s="16"/>
      <c r="S584" s="16"/>
      <c r="T584" s="16"/>
      <c r="U584" s="16"/>
    </row>
    <row r="585" spans="18:21" ht="15">
      <c r="R585" s="16"/>
      <c r="S585" s="16"/>
      <c r="T585" s="16"/>
      <c r="U585" s="16"/>
    </row>
    <row r="586" spans="18:21" ht="15">
      <c r="R586" s="16"/>
      <c r="S586" s="16"/>
      <c r="T586" s="16"/>
      <c r="U586" s="16"/>
    </row>
    <row r="587" spans="18:21" ht="15">
      <c r="R587" s="16"/>
      <c r="S587" s="16"/>
      <c r="T587" s="16"/>
      <c r="U587" s="16"/>
    </row>
    <row r="588" spans="18:21" ht="15">
      <c r="R588" s="16"/>
      <c r="S588" s="16"/>
      <c r="T588" s="16"/>
      <c r="U588" s="16"/>
    </row>
    <row r="589" spans="18:21" ht="15">
      <c r="R589" s="16"/>
      <c r="S589" s="16"/>
      <c r="T589" s="16"/>
      <c r="U589" s="16"/>
    </row>
    <row r="590" spans="18:21" ht="15">
      <c r="R590" s="16"/>
      <c r="S590" s="16"/>
      <c r="T590" s="16"/>
      <c r="U590" s="16"/>
    </row>
    <row r="591" spans="18:21" ht="15">
      <c r="R591" s="16"/>
      <c r="S591" s="16"/>
      <c r="T591" s="16"/>
      <c r="U591" s="16"/>
    </row>
    <row r="592" spans="18:21" ht="15">
      <c r="R592" s="16"/>
      <c r="S592" s="16"/>
      <c r="T592" s="16"/>
      <c r="U592" s="16"/>
    </row>
    <row r="593" spans="18:21" ht="15">
      <c r="R593" s="16"/>
      <c r="S593" s="16"/>
      <c r="T593" s="16"/>
      <c r="U593" s="16"/>
    </row>
    <row r="594" spans="18:21" ht="15">
      <c r="R594" s="16"/>
      <c r="S594" s="16"/>
      <c r="T594" s="16"/>
      <c r="U594" s="16"/>
    </row>
    <row r="595" spans="18:21" ht="15">
      <c r="R595" s="16"/>
      <c r="S595" s="16"/>
      <c r="T595" s="16"/>
      <c r="U595" s="16"/>
    </row>
    <row r="596" spans="18:21" ht="15">
      <c r="R596" s="16"/>
      <c r="S596" s="16"/>
      <c r="T596" s="16"/>
      <c r="U596" s="16"/>
    </row>
    <row r="597" spans="18:21" ht="15">
      <c r="R597" s="16"/>
      <c r="S597" s="16"/>
      <c r="T597" s="16"/>
      <c r="U597" s="16"/>
    </row>
    <row r="598" spans="18:21" ht="15">
      <c r="R598" s="16"/>
      <c r="S598" s="16"/>
      <c r="T598" s="16"/>
      <c r="U598" s="16"/>
    </row>
    <row r="599" spans="18:21" ht="15">
      <c r="R599" s="16"/>
      <c r="S599" s="16"/>
      <c r="T599" s="16"/>
      <c r="U599" s="16"/>
    </row>
    <row r="600" spans="18:21" ht="15">
      <c r="R600" s="16"/>
      <c r="S600" s="16"/>
      <c r="T600" s="16"/>
      <c r="U600" s="16"/>
    </row>
    <row r="601" spans="18:21" ht="15">
      <c r="R601" s="16"/>
      <c r="S601" s="16"/>
      <c r="T601" s="16"/>
      <c r="U601" s="16"/>
    </row>
    <row r="602" spans="18:21" ht="15">
      <c r="R602" s="16"/>
      <c r="S602" s="16"/>
      <c r="T602" s="16"/>
      <c r="U602" s="16"/>
    </row>
    <row r="603" spans="18:21" ht="15">
      <c r="R603" s="16"/>
      <c r="S603" s="16"/>
      <c r="T603" s="16"/>
      <c r="U603" s="16"/>
    </row>
    <row r="604" spans="18:21" ht="15">
      <c r="R604" s="16"/>
      <c r="S604" s="16"/>
      <c r="T604" s="16"/>
      <c r="U604" s="16"/>
    </row>
    <row r="605" spans="18:21" ht="15">
      <c r="R605" s="16"/>
      <c r="S605" s="16"/>
      <c r="T605" s="16"/>
      <c r="U605" s="16"/>
    </row>
    <row r="606" spans="18:21" ht="15">
      <c r="R606" s="16"/>
      <c r="S606" s="16"/>
      <c r="T606" s="16"/>
      <c r="U606" s="16"/>
    </row>
    <row r="607" spans="18:21" ht="15">
      <c r="R607" s="16"/>
      <c r="S607" s="16"/>
      <c r="T607" s="16"/>
      <c r="U607" s="16"/>
    </row>
    <row r="608" spans="18:21" ht="15">
      <c r="R608" s="16"/>
      <c r="S608" s="16"/>
      <c r="T608" s="16"/>
      <c r="U608" s="16"/>
    </row>
    <row r="609" spans="18:21" ht="15">
      <c r="R609" s="16"/>
      <c r="S609" s="16"/>
      <c r="T609" s="16"/>
      <c r="U609" s="16"/>
    </row>
    <row r="610" spans="18:21" ht="15">
      <c r="R610" s="16"/>
      <c r="S610" s="16"/>
      <c r="T610" s="16"/>
      <c r="U610" s="16"/>
    </row>
    <row r="611" spans="18:21" ht="15">
      <c r="R611" s="16"/>
      <c r="S611" s="16"/>
      <c r="T611" s="16"/>
      <c r="U611" s="16"/>
    </row>
    <row r="612" spans="18:21" ht="15">
      <c r="R612" s="16"/>
      <c r="S612" s="16"/>
      <c r="T612" s="16"/>
      <c r="U612" s="16"/>
    </row>
    <row r="613" spans="18:21" ht="15">
      <c r="R613" s="16"/>
      <c r="S613" s="16"/>
      <c r="T613" s="16"/>
      <c r="U613" s="16"/>
    </row>
    <row r="614" spans="18:21" ht="15">
      <c r="R614" s="16"/>
      <c r="S614" s="16"/>
      <c r="T614" s="16"/>
      <c r="U614" s="16"/>
    </row>
    <row r="615" spans="18:21" ht="15">
      <c r="R615" s="16"/>
      <c r="S615" s="16"/>
      <c r="T615" s="16"/>
      <c r="U615" s="16"/>
    </row>
    <row r="616" spans="18:21" ht="15">
      <c r="R616" s="16"/>
      <c r="S616" s="16"/>
      <c r="T616" s="16"/>
      <c r="U616" s="16"/>
    </row>
    <row r="617" spans="18:21" ht="15">
      <c r="R617" s="16"/>
      <c r="S617" s="16"/>
      <c r="T617" s="16"/>
      <c r="U617" s="16"/>
    </row>
    <row r="618" spans="18:21" ht="15">
      <c r="R618" s="16"/>
      <c r="S618" s="16"/>
      <c r="T618" s="16"/>
      <c r="U618" s="16"/>
    </row>
    <row r="619" spans="18:21" ht="15">
      <c r="R619" s="16"/>
      <c r="S619" s="16"/>
      <c r="T619" s="16"/>
      <c r="U619" s="16"/>
    </row>
    <row r="620" spans="18:21" ht="15">
      <c r="R620" s="16"/>
      <c r="S620" s="16"/>
      <c r="T620" s="16"/>
      <c r="U620" s="16"/>
    </row>
    <row r="621" spans="18:21" ht="15">
      <c r="R621" s="16"/>
      <c r="S621" s="16"/>
      <c r="T621" s="16"/>
      <c r="U621" s="16"/>
    </row>
    <row r="622" spans="18:21" ht="15">
      <c r="R622" s="16"/>
      <c r="S622" s="16"/>
      <c r="T622" s="16"/>
      <c r="U622" s="16"/>
    </row>
    <row r="623" spans="18:21" ht="15">
      <c r="R623" s="16"/>
      <c r="S623" s="16"/>
      <c r="T623" s="16"/>
      <c r="U623" s="16"/>
    </row>
    <row r="624" spans="18:21" ht="15">
      <c r="R624" s="16"/>
      <c r="S624" s="16"/>
      <c r="T624" s="16"/>
      <c r="U624" s="16"/>
    </row>
    <row r="625" spans="18:21" ht="15">
      <c r="R625" s="16"/>
      <c r="S625" s="16"/>
      <c r="T625" s="16"/>
      <c r="U625" s="16"/>
    </row>
    <row r="626" spans="18:21" ht="15">
      <c r="R626" s="16"/>
      <c r="S626" s="16"/>
      <c r="T626" s="16"/>
      <c r="U626" s="16"/>
    </row>
    <row r="627" spans="18:21" ht="15">
      <c r="R627" s="16"/>
      <c r="S627" s="16"/>
      <c r="T627" s="16"/>
      <c r="U627" s="16"/>
    </row>
    <row r="628" spans="18:21" ht="15">
      <c r="R628" s="16"/>
      <c r="S628" s="16"/>
      <c r="T628" s="16"/>
      <c r="U628" s="16"/>
    </row>
    <row r="629" spans="18:21" ht="15">
      <c r="R629" s="16"/>
      <c r="S629" s="16"/>
      <c r="T629" s="16"/>
      <c r="U629" s="16"/>
    </row>
    <row r="630" spans="18:21" ht="15">
      <c r="R630" s="16"/>
      <c r="S630" s="16"/>
      <c r="T630" s="16"/>
      <c r="U630" s="16"/>
    </row>
    <row r="631" spans="18:21" ht="15">
      <c r="R631" s="16"/>
      <c r="S631" s="16"/>
      <c r="T631" s="16"/>
      <c r="U631" s="16"/>
    </row>
    <row r="632" spans="18:21" ht="15">
      <c r="R632" s="16"/>
      <c r="S632" s="16"/>
      <c r="T632" s="16"/>
      <c r="U632" s="16"/>
    </row>
    <row r="633" spans="18:21" ht="15">
      <c r="R633" s="16"/>
      <c r="S633" s="16"/>
      <c r="T633" s="16"/>
      <c r="U633" s="16"/>
    </row>
    <row r="634" spans="18:21" ht="15">
      <c r="R634" s="16"/>
      <c r="S634" s="16"/>
      <c r="T634" s="16"/>
      <c r="U634" s="16"/>
    </row>
    <row r="635" spans="18:21" ht="15">
      <c r="R635" s="16"/>
      <c r="S635" s="16"/>
      <c r="T635" s="16"/>
      <c r="U635" s="16"/>
    </row>
    <row r="636" spans="18:21" ht="15">
      <c r="R636" s="16"/>
      <c r="S636" s="16"/>
      <c r="T636" s="16"/>
      <c r="U636" s="16"/>
    </row>
    <row r="637" spans="18:21" ht="15">
      <c r="R637" s="16"/>
      <c r="S637" s="16"/>
      <c r="T637" s="16"/>
      <c r="U637" s="16"/>
    </row>
    <row r="638" spans="18:21" ht="15">
      <c r="R638" s="16"/>
      <c r="S638" s="16"/>
      <c r="T638" s="16"/>
      <c r="U638" s="16"/>
    </row>
    <row r="639" spans="18:21" ht="15">
      <c r="R639" s="16"/>
      <c r="S639" s="16"/>
      <c r="T639" s="16"/>
      <c r="U639" s="16"/>
    </row>
    <row r="640" spans="18:21" ht="15">
      <c r="R640" s="16"/>
      <c r="S640" s="16"/>
      <c r="T640" s="16"/>
      <c r="U640" s="16"/>
    </row>
    <row r="641" spans="18:21" ht="15">
      <c r="R641" s="16"/>
      <c r="S641" s="16"/>
      <c r="T641" s="16"/>
      <c r="U641" s="16"/>
    </row>
    <row r="642" spans="18:21" ht="15">
      <c r="R642" s="16"/>
      <c r="S642" s="16"/>
      <c r="T642" s="16"/>
      <c r="U642" s="16"/>
    </row>
    <row r="643" spans="18:21" ht="15">
      <c r="R643" s="16"/>
      <c r="S643" s="16"/>
      <c r="T643" s="16"/>
      <c r="U643" s="16"/>
    </row>
    <row r="644" spans="18:21" ht="15">
      <c r="R644" s="16"/>
      <c r="S644" s="16"/>
      <c r="T644" s="16"/>
      <c r="U644" s="16"/>
    </row>
    <row r="645" spans="18:21" ht="15">
      <c r="R645" s="16"/>
      <c r="S645" s="16"/>
      <c r="T645" s="16"/>
      <c r="U645" s="16"/>
    </row>
    <row r="646" spans="18:21" ht="15">
      <c r="R646" s="16"/>
      <c r="S646" s="16"/>
      <c r="T646" s="16"/>
      <c r="U646" s="16"/>
    </row>
    <row r="647" spans="18:21" ht="15">
      <c r="R647" s="16"/>
      <c r="S647" s="16"/>
      <c r="T647" s="16"/>
      <c r="U647" s="16"/>
    </row>
    <row r="648" spans="18:21" ht="15">
      <c r="R648" s="16"/>
      <c r="S648" s="16"/>
      <c r="T648" s="16"/>
      <c r="U648" s="16"/>
    </row>
    <row r="649" spans="18:21" ht="15">
      <c r="R649" s="16"/>
      <c r="S649" s="16"/>
      <c r="T649" s="16"/>
      <c r="U649" s="16"/>
    </row>
    <row r="650" spans="18:21" ht="15">
      <c r="R650" s="16"/>
      <c r="S650" s="16"/>
      <c r="T650" s="16"/>
      <c r="U650" s="16"/>
    </row>
    <row r="651" spans="18:21" ht="15">
      <c r="R651" s="16"/>
      <c r="S651" s="16"/>
      <c r="T651" s="16"/>
      <c r="U651" s="16"/>
    </row>
    <row r="652" spans="18:21" ht="15">
      <c r="R652" s="16"/>
      <c r="S652" s="16"/>
      <c r="T652" s="16"/>
      <c r="U652" s="16"/>
    </row>
    <row r="653" spans="18:21" ht="15">
      <c r="R653" s="16"/>
      <c r="S653" s="16"/>
      <c r="T653" s="16"/>
      <c r="U653" s="16"/>
    </row>
    <row r="654" spans="18:21" ht="15">
      <c r="R654" s="16"/>
      <c r="S654" s="16"/>
      <c r="T654" s="16"/>
      <c r="U654" s="16"/>
    </row>
    <row r="655" spans="18:21" ht="15">
      <c r="R655" s="16"/>
      <c r="S655" s="16"/>
      <c r="T655" s="16"/>
      <c r="U655" s="16"/>
    </row>
    <row r="656" spans="18:21" ht="15">
      <c r="R656" s="16"/>
      <c r="S656" s="16"/>
      <c r="T656" s="16"/>
      <c r="U656" s="16"/>
    </row>
    <row r="657" spans="18:21" ht="15">
      <c r="R657" s="16"/>
      <c r="S657" s="16"/>
      <c r="T657" s="16"/>
      <c r="U657" s="16"/>
    </row>
    <row r="658" spans="18:21" ht="15">
      <c r="R658" s="16"/>
      <c r="S658" s="16"/>
      <c r="T658" s="16"/>
      <c r="U658" s="16"/>
    </row>
    <row r="659" spans="18:21" ht="15">
      <c r="R659" s="16"/>
      <c r="S659" s="16"/>
      <c r="T659" s="16"/>
      <c r="U659" s="16"/>
    </row>
    <row r="660" spans="18:21" ht="15">
      <c r="R660" s="16"/>
      <c r="S660" s="16"/>
      <c r="T660" s="16"/>
      <c r="U660" s="16"/>
    </row>
    <row r="661" spans="18:21" ht="15">
      <c r="R661" s="16"/>
      <c r="S661" s="16"/>
      <c r="T661" s="16"/>
      <c r="U661" s="16"/>
    </row>
    <row r="662" spans="18:21" ht="15">
      <c r="R662" s="16"/>
      <c r="S662" s="16"/>
      <c r="T662" s="16"/>
      <c r="U662" s="16"/>
    </row>
    <row r="663" spans="18:21" ht="15">
      <c r="R663" s="16"/>
      <c r="S663" s="16"/>
      <c r="T663" s="16"/>
      <c r="U663" s="16"/>
    </row>
    <row r="664" spans="18:21" ht="15">
      <c r="R664" s="16"/>
      <c r="S664" s="16"/>
      <c r="T664" s="16"/>
      <c r="U664" s="16"/>
    </row>
    <row r="665" spans="18:21" ht="15">
      <c r="R665" s="16"/>
      <c r="S665" s="16"/>
      <c r="T665" s="16"/>
      <c r="U665" s="16"/>
    </row>
    <row r="666" spans="18:21" ht="15">
      <c r="R666" s="16"/>
      <c r="S666" s="16"/>
      <c r="T666" s="16"/>
      <c r="U666" s="16"/>
    </row>
    <row r="667" spans="18:21" ht="15">
      <c r="R667" s="16"/>
      <c r="S667" s="16"/>
      <c r="T667" s="16"/>
      <c r="U667" s="16"/>
    </row>
    <row r="668" spans="18:21" ht="15">
      <c r="R668" s="16"/>
      <c r="S668" s="16"/>
      <c r="T668" s="16"/>
      <c r="U668" s="16"/>
    </row>
    <row r="669" spans="18:21" ht="15">
      <c r="R669" s="16"/>
      <c r="S669" s="16"/>
      <c r="T669" s="16"/>
      <c r="U669" s="16"/>
    </row>
    <row r="670" spans="18:21" ht="15">
      <c r="R670" s="16"/>
      <c r="S670" s="16"/>
      <c r="T670" s="16"/>
      <c r="U670" s="16"/>
    </row>
    <row r="671" spans="18:21" ht="15">
      <c r="R671" s="16"/>
      <c r="S671" s="16"/>
      <c r="T671" s="16"/>
      <c r="U671" s="16"/>
    </row>
    <row r="672" spans="18:21" ht="15">
      <c r="R672" s="16"/>
      <c r="S672" s="16"/>
      <c r="T672" s="16"/>
      <c r="U672" s="16"/>
    </row>
    <row r="673" spans="18:21" ht="15">
      <c r="R673" s="16"/>
      <c r="S673" s="16"/>
      <c r="T673" s="16"/>
      <c r="U673" s="16"/>
    </row>
    <row r="674" spans="18:21" ht="15">
      <c r="R674" s="16"/>
      <c r="S674" s="16"/>
      <c r="T674" s="16"/>
      <c r="U674" s="16"/>
    </row>
    <row r="675" spans="18:21" ht="15">
      <c r="R675" s="16"/>
      <c r="S675" s="16"/>
      <c r="T675" s="16"/>
      <c r="U675" s="16"/>
    </row>
    <row r="676" spans="18:21" ht="15">
      <c r="R676" s="16"/>
      <c r="S676" s="16"/>
      <c r="T676" s="16"/>
      <c r="U676" s="16"/>
    </row>
    <row r="677" spans="18:21" ht="15">
      <c r="R677" s="16"/>
      <c r="S677" s="16"/>
      <c r="T677" s="16"/>
      <c r="U677" s="16"/>
    </row>
    <row r="678" spans="18:21" ht="15">
      <c r="R678" s="16"/>
      <c r="S678" s="16"/>
      <c r="T678" s="16"/>
      <c r="U678" s="16"/>
    </row>
    <row r="679" spans="18:21" ht="15">
      <c r="R679" s="16"/>
      <c r="S679" s="16"/>
      <c r="T679" s="16"/>
      <c r="U679" s="16"/>
    </row>
    <row r="680" spans="18:21" ht="15">
      <c r="R680" s="16"/>
      <c r="S680" s="16"/>
      <c r="T680" s="16"/>
      <c r="U680" s="16"/>
    </row>
    <row r="681" spans="18:21" ht="15">
      <c r="R681" s="16"/>
      <c r="S681" s="16"/>
      <c r="T681" s="16"/>
      <c r="U681" s="16"/>
    </row>
    <row r="682" spans="18:21" ht="15">
      <c r="R682" s="16"/>
      <c r="S682" s="16"/>
      <c r="T682" s="16"/>
      <c r="U682" s="16"/>
    </row>
    <row r="683" spans="18:21" ht="15">
      <c r="R683" s="16"/>
      <c r="S683" s="16"/>
      <c r="T683" s="16"/>
      <c r="U683" s="16"/>
    </row>
    <row r="684" spans="18:21" ht="15">
      <c r="R684" s="16"/>
      <c r="S684" s="16"/>
      <c r="T684" s="16"/>
      <c r="U684" s="16"/>
    </row>
    <row r="685" spans="18:21" ht="15">
      <c r="R685" s="16"/>
      <c r="S685" s="16"/>
      <c r="T685" s="16"/>
      <c r="U685" s="16"/>
    </row>
    <row r="686" spans="18:21" ht="15">
      <c r="R686" s="16"/>
      <c r="S686" s="16"/>
      <c r="T686" s="16"/>
      <c r="U686" s="16"/>
    </row>
    <row r="687" spans="18:21" ht="15">
      <c r="R687" s="16"/>
      <c r="S687" s="16"/>
      <c r="T687" s="16"/>
      <c r="U687" s="16"/>
    </row>
    <row r="688" spans="18:21" ht="15">
      <c r="R688" s="16"/>
      <c r="S688" s="16"/>
      <c r="T688" s="16"/>
      <c r="U688" s="16"/>
    </row>
    <row r="689" spans="18:21" ht="15">
      <c r="R689" s="16"/>
      <c r="S689" s="16"/>
      <c r="T689" s="16"/>
      <c r="U689" s="16"/>
    </row>
    <row r="690" spans="18:21" ht="15">
      <c r="R690" s="16"/>
      <c r="S690" s="16"/>
      <c r="T690" s="16"/>
      <c r="U690" s="16"/>
    </row>
    <row r="691" spans="18:21" ht="15">
      <c r="R691" s="16"/>
      <c r="S691" s="16"/>
      <c r="T691" s="16"/>
      <c r="U691" s="16"/>
    </row>
    <row r="692" spans="18:21" ht="15">
      <c r="R692" s="16"/>
      <c r="S692" s="16"/>
      <c r="T692" s="16"/>
      <c r="U692" s="16"/>
    </row>
    <row r="693" spans="18:21" ht="15">
      <c r="R693" s="16"/>
      <c r="S693" s="16"/>
      <c r="T693" s="16"/>
      <c r="U693" s="16"/>
    </row>
    <row r="694" spans="18:21" ht="15">
      <c r="R694" s="16"/>
      <c r="S694" s="16"/>
      <c r="T694" s="16"/>
      <c r="U694" s="16"/>
    </row>
    <row r="695" spans="18:21" ht="15">
      <c r="R695" s="16"/>
      <c r="S695" s="16"/>
      <c r="T695" s="16"/>
      <c r="U695" s="16"/>
    </row>
    <row r="696" spans="18:21" ht="15">
      <c r="R696" s="16"/>
      <c r="S696" s="16"/>
      <c r="T696" s="16"/>
      <c r="U696" s="16"/>
    </row>
    <row r="697" spans="18:21" ht="15">
      <c r="R697" s="16"/>
      <c r="S697" s="16"/>
      <c r="T697" s="16"/>
      <c r="U697" s="16"/>
    </row>
    <row r="698" spans="18:21" ht="15">
      <c r="R698" s="16"/>
      <c r="S698" s="16"/>
      <c r="T698" s="16"/>
      <c r="U698" s="16"/>
    </row>
    <row r="699" spans="18:21" ht="15">
      <c r="R699" s="16"/>
      <c r="S699" s="16"/>
      <c r="T699" s="16"/>
      <c r="U699" s="16"/>
    </row>
    <row r="700" spans="18:21" ht="15">
      <c r="R700" s="16"/>
      <c r="S700" s="16"/>
      <c r="T700" s="16"/>
      <c r="U700" s="16"/>
    </row>
    <row r="701" spans="18:21" ht="15">
      <c r="R701" s="16"/>
      <c r="S701" s="16"/>
      <c r="T701" s="16"/>
      <c r="U701" s="16"/>
    </row>
    <row r="702" spans="18:21" ht="15">
      <c r="R702" s="16"/>
      <c r="S702" s="16"/>
      <c r="T702" s="16"/>
      <c r="U702" s="16"/>
    </row>
    <row r="703" spans="18:21" ht="15">
      <c r="R703" s="16"/>
      <c r="S703" s="16"/>
      <c r="T703" s="16"/>
      <c r="U703" s="16"/>
    </row>
    <row r="704" spans="18:21" ht="15">
      <c r="R704" s="16"/>
      <c r="S704" s="16"/>
      <c r="T704" s="16"/>
      <c r="U704" s="16"/>
    </row>
    <row r="705" spans="18:21" ht="15">
      <c r="R705" s="16"/>
      <c r="S705" s="16"/>
      <c r="T705" s="16"/>
      <c r="U705" s="16"/>
    </row>
    <row r="706" spans="18:21" ht="15">
      <c r="R706" s="16"/>
      <c r="S706" s="16"/>
      <c r="T706" s="16"/>
      <c r="U706" s="16"/>
    </row>
    <row r="707" spans="18:21" ht="15">
      <c r="R707" s="16"/>
      <c r="S707" s="16"/>
      <c r="T707" s="16"/>
      <c r="U707" s="16"/>
    </row>
    <row r="708" spans="18:21" ht="15">
      <c r="R708" s="16"/>
      <c r="S708" s="16"/>
      <c r="T708" s="16"/>
      <c r="U708" s="16"/>
    </row>
    <row r="709" spans="18:21" ht="15">
      <c r="R709" s="16"/>
      <c r="S709" s="16"/>
      <c r="T709" s="16"/>
      <c r="U709" s="16"/>
    </row>
    <row r="710" spans="18:21" ht="15">
      <c r="R710" s="16"/>
      <c r="S710" s="16"/>
      <c r="T710" s="16"/>
      <c r="U710" s="16"/>
    </row>
    <row r="711" spans="18:21" ht="15">
      <c r="R711" s="16"/>
      <c r="S711" s="16"/>
      <c r="T711" s="16"/>
      <c r="U711" s="16"/>
    </row>
    <row r="712" spans="18:21" ht="15">
      <c r="R712" s="16"/>
      <c r="S712" s="16"/>
      <c r="T712" s="16"/>
      <c r="U712" s="16"/>
    </row>
    <row r="713" spans="18:21" ht="15">
      <c r="R713" s="16"/>
      <c r="S713" s="16"/>
      <c r="T713" s="16"/>
      <c r="U713" s="16"/>
    </row>
    <row r="714" spans="18:21" ht="15">
      <c r="R714" s="16"/>
      <c r="S714" s="16"/>
      <c r="T714" s="16"/>
      <c r="U714" s="16"/>
    </row>
    <row r="715" spans="18:21" ht="15">
      <c r="R715" s="16"/>
      <c r="S715" s="16"/>
      <c r="T715" s="16"/>
      <c r="U715" s="16"/>
    </row>
    <row r="716" spans="18:21" ht="15">
      <c r="R716" s="16"/>
      <c r="S716" s="16"/>
      <c r="T716" s="16"/>
      <c r="U716" s="16"/>
    </row>
    <row r="717" spans="18:21" ht="15">
      <c r="R717" s="16"/>
      <c r="S717" s="16"/>
      <c r="T717" s="16"/>
      <c r="U717" s="16"/>
    </row>
    <row r="718" spans="18:21" ht="15">
      <c r="R718" s="16"/>
      <c r="S718" s="16"/>
      <c r="T718" s="16"/>
      <c r="U718" s="16"/>
    </row>
    <row r="719" spans="18:21" ht="15">
      <c r="R719" s="16"/>
      <c r="S719" s="16"/>
      <c r="T719" s="16"/>
      <c r="U719" s="16"/>
    </row>
    <row r="720" spans="18:21" ht="15">
      <c r="R720" s="16"/>
      <c r="S720" s="16"/>
      <c r="T720" s="16"/>
      <c r="U720" s="16"/>
    </row>
    <row r="721" spans="18:21" ht="15">
      <c r="R721" s="16"/>
      <c r="S721" s="16"/>
      <c r="T721" s="16"/>
      <c r="U721" s="16"/>
    </row>
    <row r="722" spans="18:21" ht="15">
      <c r="R722" s="16"/>
      <c r="S722" s="16"/>
      <c r="T722" s="16"/>
      <c r="U722" s="16"/>
    </row>
    <row r="723" spans="18:21" ht="15">
      <c r="R723" s="16"/>
      <c r="S723" s="16"/>
      <c r="T723" s="16"/>
      <c r="U723" s="16"/>
    </row>
    <row r="724" spans="18:21" ht="15">
      <c r="R724" s="16"/>
      <c r="S724" s="16"/>
      <c r="T724" s="16"/>
      <c r="U724" s="16"/>
    </row>
    <row r="725" spans="18:21" ht="15">
      <c r="R725" s="16"/>
      <c r="S725" s="16"/>
      <c r="T725" s="16"/>
      <c r="U725" s="16"/>
    </row>
    <row r="726" spans="18:21" ht="15">
      <c r="R726" s="16"/>
      <c r="S726" s="16"/>
      <c r="T726" s="16"/>
      <c r="U726" s="16"/>
    </row>
    <row r="727" spans="18:21" ht="15">
      <c r="R727" s="16"/>
      <c r="S727" s="16"/>
      <c r="T727" s="16"/>
      <c r="U727" s="16"/>
    </row>
    <row r="728" spans="18:21" ht="15">
      <c r="R728" s="16"/>
      <c r="S728" s="16"/>
      <c r="T728" s="16"/>
      <c r="U728" s="16"/>
    </row>
    <row r="729" spans="18:21" ht="15">
      <c r="R729" s="16"/>
      <c r="S729" s="16"/>
      <c r="T729" s="16"/>
      <c r="U729" s="16"/>
    </row>
    <row r="730" spans="18:21" ht="15">
      <c r="R730" s="16"/>
      <c r="S730" s="16"/>
      <c r="T730" s="16"/>
      <c r="U730" s="16"/>
    </row>
    <row r="731" spans="18:21" ht="15">
      <c r="R731" s="16"/>
      <c r="S731" s="16"/>
      <c r="T731" s="16"/>
      <c r="U731" s="16"/>
    </row>
    <row r="732" spans="18:21" ht="15">
      <c r="R732" s="16"/>
      <c r="S732" s="16"/>
      <c r="T732" s="16"/>
      <c r="U732" s="16"/>
    </row>
    <row r="733" spans="18:21" ht="15">
      <c r="R733" s="16"/>
      <c r="S733" s="16"/>
      <c r="T733" s="16"/>
      <c r="U733" s="16"/>
    </row>
    <row r="734" spans="18:21" ht="15">
      <c r="R734" s="16"/>
      <c r="S734" s="16"/>
      <c r="T734" s="16"/>
      <c r="U734" s="16"/>
    </row>
    <row r="735" spans="18:21" ht="15">
      <c r="R735" s="16"/>
      <c r="S735" s="16"/>
      <c r="T735" s="16"/>
      <c r="U735" s="16"/>
    </row>
    <row r="736" spans="18:21" ht="15">
      <c r="R736" s="16"/>
      <c r="S736" s="16"/>
      <c r="T736" s="16"/>
      <c r="U736" s="16"/>
    </row>
    <row r="737" spans="18:21" ht="15">
      <c r="R737" s="16"/>
      <c r="S737" s="16"/>
      <c r="T737" s="16"/>
      <c r="U737" s="16"/>
    </row>
    <row r="738" spans="18:21" ht="15">
      <c r="R738" s="16"/>
      <c r="S738" s="16"/>
      <c r="T738" s="16"/>
      <c r="U738" s="16"/>
    </row>
    <row r="739" spans="18:21" ht="15">
      <c r="R739" s="16"/>
      <c r="S739" s="16"/>
      <c r="T739" s="16"/>
      <c r="U739" s="16"/>
    </row>
    <row r="740" spans="18:21" ht="15">
      <c r="R740" s="16"/>
      <c r="S740" s="16"/>
      <c r="T740" s="16"/>
      <c r="U740" s="16"/>
    </row>
    <row r="741" spans="18:21" ht="15">
      <c r="R741" s="16"/>
      <c r="S741" s="16"/>
      <c r="T741" s="16"/>
      <c r="U741" s="16"/>
    </row>
    <row r="742" spans="18:21" ht="15">
      <c r="R742" s="16"/>
      <c r="S742" s="16"/>
      <c r="T742" s="16"/>
      <c r="U742" s="16"/>
    </row>
    <row r="743" spans="18:21" ht="15">
      <c r="R743" s="16"/>
      <c r="S743" s="16"/>
      <c r="T743" s="16"/>
      <c r="U743" s="16"/>
    </row>
    <row r="744" spans="18:21" ht="15">
      <c r="R744" s="16"/>
      <c r="S744" s="16"/>
      <c r="T744" s="16"/>
      <c r="U744" s="16"/>
    </row>
    <row r="745" spans="18:21" ht="15">
      <c r="R745" s="16"/>
      <c r="S745" s="16"/>
      <c r="T745" s="16"/>
      <c r="U745" s="16"/>
    </row>
    <row r="746" spans="18:21" ht="15">
      <c r="R746" s="16"/>
      <c r="S746" s="16"/>
      <c r="T746" s="16"/>
      <c r="U746" s="16"/>
    </row>
    <row r="747" spans="18:21" ht="15">
      <c r="R747" s="16"/>
      <c r="S747" s="16"/>
      <c r="T747" s="16"/>
      <c r="U747" s="16"/>
    </row>
    <row r="748" spans="18:21" ht="15">
      <c r="R748" s="16"/>
      <c r="S748" s="16"/>
      <c r="T748" s="16"/>
      <c r="U748" s="16"/>
    </row>
    <row r="749" spans="18:21" ht="15">
      <c r="R749" s="16"/>
      <c r="S749" s="16"/>
      <c r="T749" s="16"/>
      <c r="U749" s="16"/>
    </row>
    <row r="750" spans="18:21" ht="15">
      <c r="R750" s="16"/>
      <c r="S750" s="16"/>
      <c r="T750" s="16"/>
      <c r="U750" s="16"/>
    </row>
    <row r="751" spans="18:21" ht="15">
      <c r="R751" s="16"/>
      <c r="S751" s="16"/>
      <c r="T751" s="16"/>
      <c r="U751" s="16"/>
    </row>
    <row r="752" spans="18:21" ht="15">
      <c r="R752" s="16"/>
      <c r="S752" s="16"/>
      <c r="T752" s="16"/>
      <c r="U752" s="16"/>
    </row>
    <row r="753" spans="18:21" ht="15">
      <c r="R753" s="16"/>
      <c r="S753" s="16"/>
      <c r="T753" s="16"/>
      <c r="U753" s="16"/>
    </row>
  </sheetData>
  <mergeCells count="27">
    <mergeCell ref="B28:B29"/>
    <mergeCell ref="K28:K29"/>
    <mergeCell ref="K3:K4"/>
    <mergeCell ref="K6:K7"/>
    <mergeCell ref="K9:K10"/>
    <mergeCell ref="K12:K13"/>
    <mergeCell ref="K15:K16"/>
    <mergeCell ref="K19:K20"/>
    <mergeCell ref="K22:K23"/>
    <mergeCell ref="C25:D25"/>
    <mergeCell ref="K25:K26"/>
    <mergeCell ref="E7:H8"/>
    <mergeCell ref="F11:I12"/>
    <mergeCell ref="F16:I17"/>
    <mergeCell ref="F20:I21"/>
    <mergeCell ref="I9:J9"/>
    <mergeCell ref="F26:H28"/>
    <mergeCell ref="D27:D28"/>
    <mergeCell ref="D3:H5"/>
    <mergeCell ref="B3:B4"/>
    <mergeCell ref="B6:B7"/>
    <mergeCell ref="B9:B10"/>
    <mergeCell ref="B12:B13"/>
    <mergeCell ref="B15:B16"/>
    <mergeCell ref="B19:B20"/>
    <mergeCell ref="B22:B23"/>
    <mergeCell ref="B25:B26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L39"/>
  <sheetViews>
    <sheetView showGridLines="0" showRowColHeaders="0" workbookViewId="0" topLeftCell="A4">
      <selection activeCell="D20" sqref="D20:E20"/>
    </sheetView>
  </sheetViews>
  <sheetFormatPr defaultColWidth="11.5546875" defaultRowHeight="15"/>
  <cols>
    <col min="1" max="12" width="6.6640625" style="0" customWidth="1"/>
  </cols>
  <sheetData>
    <row r="2" spans="1:12" ht="15">
      <c r="A2" s="1"/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/>
      <c r="H2" s="66" t="s">
        <v>0</v>
      </c>
      <c r="I2" s="66" t="s">
        <v>2</v>
      </c>
      <c r="J2" s="66" t="s">
        <v>6</v>
      </c>
      <c r="K2" s="66" t="s">
        <v>7</v>
      </c>
      <c r="L2" s="66"/>
    </row>
    <row r="3" spans="1:12" ht="15">
      <c r="A3" s="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5" spans="3:12" ht="15">
      <c r="C5" s="73" t="s">
        <v>38</v>
      </c>
      <c r="D5" s="73"/>
      <c r="E5" s="73"/>
      <c r="F5" s="73"/>
      <c r="G5" s="73"/>
      <c r="H5" s="73"/>
      <c r="I5" s="73"/>
      <c r="J5" s="73"/>
      <c r="K5" s="73"/>
      <c r="L5" s="73"/>
    </row>
    <row r="6" spans="3:12" ht="15"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3:12" ht="15">
      <c r="C7" s="73" t="s">
        <v>39</v>
      </c>
      <c r="D7" s="73"/>
      <c r="E7" s="73"/>
      <c r="F7" s="73"/>
      <c r="G7" s="73"/>
      <c r="H7" s="73"/>
      <c r="I7" s="73"/>
      <c r="J7" s="73"/>
      <c r="K7" s="73"/>
      <c r="L7" s="73"/>
    </row>
    <row r="8" spans="3:12" ht="15"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3:12" ht="15">
      <c r="C9" s="73" t="s">
        <v>41</v>
      </c>
      <c r="D9" s="73"/>
      <c r="E9" s="73"/>
      <c r="F9" s="73"/>
      <c r="G9" s="73"/>
      <c r="H9" s="73"/>
      <c r="I9" s="73"/>
      <c r="J9" s="73"/>
      <c r="K9" s="73"/>
      <c r="L9" s="73"/>
    </row>
    <row r="10" spans="3:12" ht="15"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3:12" ht="20.25"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4:11" ht="15">
      <c r="D12" s="72" t="s">
        <v>40</v>
      </c>
      <c r="E12" s="72"/>
      <c r="F12" s="72"/>
      <c r="G12" s="72"/>
      <c r="H12" s="72"/>
      <c r="I12" s="72"/>
      <c r="J12" s="72"/>
      <c r="K12" s="72"/>
    </row>
    <row r="13" spans="4:11" ht="15">
      <c r="D13" s="72"/>
      <c r="E13" s="72"/>
      <c r="F13" s="72"/>
      <c r="G13" s="72"/>
      <c r="H13" s="72"/>
      <c r="I13" s="72"/>
      <c r="J13" s="72"/>
      <c r="K13" s="72"/>
    </row>
    <row r="14" spans="4:11" ht="15">
      <c r="D14" s="72"/>
      <c r="E14" s="72"/>
      <c r="F14" s="72"/>
      <c r="G14" s="72"/>
      <c r="H14" s="72"/>
      <c r="I14" s="72"/>
      <c r="J14" s="72"/>
      <c r="K14" s="72"/>
    </row>
    <row r="15" spans="4:11" ht="15">
      <c r="D15" s="72"/>
      <c r="E15" s="72"/>
      <c r="F15" s="72"/>
      <c r="G15" s="72"/>
      <c r="H15" s="72"/>
      <c r="I15" s="72"/>
      <c r="J15" s="72"/>
      <c r="K15" s="72"/>
    </row>
    <row r="18" ht="15">
      <c r="C18" t="s">
        <v>42</v>
      </c>
    </row>
    <row r="20" spans="3:5" ht="15">
      <c r="C20">
        <v>1</v>
      </c>
      <c r="D20" s="71" t="s">
        <v>32</v>
      </c>
      <c r="E20" s="71"/>
    </row>
    <row r="21" spans="3:11" ht="15.75">
      <c r="C21">
        <v>2</v>
      </c>
      <c r="D21" s="71" t="s">
        <v>33</v>
      </c>
      <c r="E21" s="71"/>
      <c r="K21" s="55"/>
    </row>
    <row r="22" spans="3:5" ht="15">
      <c r="C22">
        <v>3</v>
      </c>
      <c r="D22" s="71" t="s">
        <v>34</v>
      </c>
      <c r="E22" s="71"/>
    </row>
    <row r="23" spans="3:5" ht="15">
      <c r="C23">
        <v>4</v>
      </c>
      <c r="D23" s="71" t="s">
        <v>35</v>
      </c>
      <c r="E23" s="71"/>
    </row>
    <row r="25" ht="15.75">
      <c r="B25" s="57" t="s">
        <v>52</v>
      </c>
    </row>
    <row r="26" ht="15">
      <c r="B26" t="s">
        <v>53</v>
      </c>
    </row>
    <row r="27" ht="15">
      <c r="B27" t="s">
        <v>54</v>
      </c>
    </row>
    <row r="28" ht="15">
      <c r="B28" t="s">
        <v>55</v>
      </c>
    </row>
    <row r="30" ht="15.75">
      <c r="B30" s="57" t="s">
        <v>43</v>
      </c>
    </row>
    <row r="31" ht="15">
      <c r="B31" t="s">
        <v>44</v>
      </c>
    </row>
    <row r="32" ht="15">
      <c r="B32" t="s">
        <v>46</v>
      </c>
    </row>
    <row r="33" ht="15">
      <c r="B33" t="s">
        <v>47</v>
      </c>
    </row>
    <row r="34" ht="15">
      <c r="B34" t="s">
        <v>45</v>
      </c>
    </row>
    <row r="35" ht="15">
      <c r="B35" t="s">
        <v>48</v>
      </c>
    </row>
    <row r="38" ht="15">
      <c r="B38" s="58" t="s">
        <v>49</v>
      </c>
    </row>
    <row r="39" ht="15">
      <c r="B39" s="58" t="s">
        <v>50</v>
      </c>
    </row>
  </sheetData>
  <mergeCells count="19">
    <mergeCell ref="B2:B3"/>
    <mergeCell ref="C2:C3"/>
    <mergeCell ref="D2:D3"/>
    <mergeCell ref="E2:E3"/>
    <mergeCell ref="L2:L3"/>
    <mergeCell ref="D20:E20"/>
    <mergeCell ref="F2:F3"/>
    <mergeCell ref="G2:G3"/>
    <mergeCell ref="H2:H3"/>
    <mergeCell ref="I2:I3"/>
    <mergeCell ref="C5:L6"/>
    <mergeCell ref="C7:L8"/>
    <mergeCell ref="C9:L10"/>
    <mergeCell ref="D21:E21"/>
    <mergeCell ref="D22:E22"/>
    <mergeCell ref="D23:E23"/>
    <mergeCell ref="J2:J3"/>
    <mergeCell ref="D12:K15"/>
    <mergeCell ref="K2:K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L30"/>
  <sheetViews>
    <sheetView showGridLines="0" showRowColHeaders="0" workbookViewId="0" topLeftCell="O4">
      <selection activeCell="N4" sqref="A1:N16384"/>
    </sheetView>
  </sheetViews>
  <sheetFormatPr defaultColWidth="11.5546875" defaultRowHeight="15"/>
  <cols>
    <col min="1" max="1" width="9.6640625" style="0" hidden="1" customWidth="1"/>
    <col min="2" max="2" width="39.88671875" style="0" hidden="1" customWidth="1"/>
    <col min="3" max="6" width="14.77734375" style="0" hidden="1" customWidth="1"/>
    <col min="7" max="7" width="4.99609375" style="0" hidden="1" customWidth="1"/>
    <col min="8" max="8" width="5.4453125" style="0" hidden="1" customWidth="1"/>
    <col min="9" max="14" width="9.6640625" style="0" hidden="1" customWidth="1"/>
    <col min="15" max="15" width="9.6640625" style="0" customWidth="1"/>
  </cols>
  <sheetData>
    <row r="1" spans="1:12" ht="15">
      <c r="A1" s="21">
        <v>1</v>
      </c>
      <c r="B1" s="21">
        <v>2</v>
      </c>
      <c r="C1" s="21">
        <v>3</v>
      </c>
      <c r="D1" s="21">
        <v>4</v>
      </c>
      <c r="E1" s="21">
        <v>5</v>
      </c>
      <c r="F1" s="21">
        <v>6</v>
      </c>
      <c r="G1" s="21">
        <v>1</v>
      </c>
      <c r="H1" s="21">
        <v>2</v>
      </c>
      <c r="I1" s="21">
        <v>3</v>
      </c>
      <c r="J1" s="21">
        <v>4</v>
      </c>
      <c r="K1" s="21">
        <v>5</v>
      </c>
      <c r="L1" s="21">
        <v>6</v>
      </c>
    </row>
    <row r="2" spans="1:12" ht="15">
      <c r="A2" s="44" t="s">
        <v>27</v>
      </c>
      <c r="B2" s="23" t="s">
        <v>13</v>
      </c>
      <c r="C2" s="74" t="s">
        <v>14</v>
      </c>
      <c r="D2" s="74"/>
      <c r="E2" s="74"/>
      <c r="F2" s="74"/>
      <c r="G2" s="34"/>
      <c r="H2" s="35" t="s">
        <v>15</v>
      </c>
      <c r="I2" s="75" t="s">
        <v>16</v>
      </c>
      <c r="J2" s="75"/>
      <c r="K2" s="75"/>
      <c r="L2" s="75"/>
    </row>
    <row r="3" spans="1:12" ht="15">
      <c r="A3" s="43">
        <f>COUNTIF(A5:A61,"&gt;0")-1</f>
        <v>22</v>
      </c>
      <c r="B3" s="22"/>
      <c r="C3" s="24">
        <v>1</v>
      </c>
      <c r="D3" s="24">
        <v>2</v>
      </c>
      <c r="E3" s="24">
        <v>3</v>
      </c>
      <c r="F3" s="24">
        <v>4</v>
      </c>
      <c r="G3" s="34"/>
      <c r="H3" s="37" t="s">
        <v>17</v>
      </c>
      <c r="I3" s="36">
        <v>1</v>
      </c>
      <c r="J3" s="36">
        <v>2</v>
      </c>
      <c r="K3" s="36">
        <v>3</v>
      </c>
      <c r="L3" s="36">
        <v>4</v>
      </c>
    </row>
    <row r="4" spans="1:12" ht="15">
      <c r="A4" s="22">
        <v>0</v>
      </c>
      <c r="B4" s="47" t="s">
        <v>37</v>
      </c>
      <c r="C4" s="48" t="str">
        <f>"Salut, mon nom est "&amp;Consignes!D20</f>
        <v>Salut, mon nom est Annie</v>
      </c>
      <c r="D4" s="48" t="str">
        <f>" Hello, moi, je m'appelle "&amp;Consignes!D21</f>
        <v> Hello, moi, je m'appelle Béa</v>
      </c>
      <c r="E4" s="48" t="str">
        <f>"... et moi "&amp;Consignes!D22</f>
        <v>... et moi Chris</v>
      </c>
      <c r="F4" s="48" t="str">
        <f>"Je suis "&amp;Consignes!D23&amp;".    Pour répondre, clique sur la tête, le nom ou la bulle de celui qui a raison !"</f>
        <v>Je suis Dan.    Pour répondre, clique sur la tête, le nom ou la bulle de celui qui a raison !</v>
      </c>
      <c r="G4" s="34">
        <v>0</v>
      </c>
      <c r="H4" s="49">
        <v>1</v>
      </c>
      <c r="I4" s="50"/>
      <c r="J4" s="50"/>
      <c r="K4" s="50"/>
      <c r="L4" s="50"/>
    </row>
    <row r="5" spans="1:12" ht="15">
      <c r="A5" s="22">
        <v>1</v>
      </c>
      <c r="B5" s="25" t="s">
        <v>99</v>
      </c>
      <c r="C5" s="25" t="s">
        <v>59</v>
      </c>
      <c r="D5" s="25" t="s">
        <v>60</v>
      </c>
      <c r="E5" s="25" t="s">
        <v>61</v>
      </c>
      <c r="F5" s="25" t="s">
        <v>160</v>
      </c>
      <c r="G5" s="34">
        <v>1</v>
      </c>
      <c r="H5" s="38">
        <v>1</v>
      </c>
      <c r="I5" s="39" t="s">
        <v>113</v>
      </c>
      <c r="J5" s="39" t="s">
        <v>171</v>
      </c>
      <c r="K5" s="39" t="s">
        <v>172</v>
      </c>
      <c r="L5" s="39"/>
    </row>
    <row r="6" spans="1:12" ht="15">
      <c r="A6" s="22">
        <v>2</v>
      </c>
      <c r="B6" s="25" t="s">
        <v>100</v>
      </c>
      <c r="C6" s="25" t="s">
        <v>62</v>
      </c>
      <c r="D6" s="25" t="s">
        <v>63</v>
      </c>
      <c r="E6" s="25" t="s">
        <v>64</v>
      </c>
      <c r="F6" s="25" t="s">
        <v>65</v>
      </c>
      <c r="G6" s="34">
        <v>2</v>
      </c>
      <c r="H6" s="38">
        <v>1</v>
      </c>
      <c r="I6" s="39" t="s">
        <v>165</v>
      </c>
      <c r="J6" s="39" t="s">
        <v>171</v>
      </c>
      <c r="K6" s="39" t="s">
        <v>172</v>
      </c>
      <c r="L6" s="39" t="s">
        <v>166</v>
      </c>
    </row>
    <row r="7" spans="1:12" ht="15">
      <c r="A7" s="22">
        <v>3</v>
      </c>
      <c r="B7" s="25" t="s">
        <v>94</v>
      </c>
      <c r="C7" s="25" t="s">
        <v>98</v>
      </c>
      <c r="D7" s="25" t="s">
        <v>96</v>
      </c>
      <c r="E7" s="25" t="s">
        <v>97</v>
      </c>
      <c r="F7" s="25" t="s">
        <v>95</v>
      </c>
      <c r="G7" s="34">
        <v>3</v>
      </c>
      <c r="H7" s="38">
        <v>2</v>
      </c>
      <c r="I7" s="39" t="s">
        <v>169</v>
      </c>
      <c r="J7" s="39" t="s">
        <v>114</v>
      </c>
      <c r="K7" s="39" t="s">
        <v>167</v>
      </c>
      <c r="L7" s="39" t="s">
        <v>168</v>
      </c>
    </row>
    <row r="8" spans="1:12" ht="15">
      <c r="A8" s="22">
        <v>4</v>
      </c>
      <c r="B8" s="25" t="s">
        <v>121</v>
      </c>
      <c r="C8" s="25" t="s">
        <v>120</v>
      </c>
      <c r="D8" s="25" t="s">
        <v>122</v>
      </c>
      <c r="E8" s="25" t="s">
        <v>67</v>
      </c>
      <c r="F8" s="25" t="s">
        <v>161</v>
      </c>
      <c r="G8" s="34">
        <v>4</v>
      </c>
      <c r="H8" s="38">
        <v>3</v>
      </c>
      <c r="I8" s="39" t="s">
        <v>170</v>
      </c>
      <c r="J8" s="39" t="s">
        <v>173</v>
      </c>
      <c r="K8" s="40" t="s">
        <v>115</v>
      </c>
      <c r="L8" s="39" t="s">
        <v>173</v>
      </c>
    </row>
    <row r="9" spans="1:12" ht="15">
      <c r="A9" s="22">
        <v>5</v>
      </c>
      <c r="B9" s="25" t="s">
        <v>101</v>
      </c>
      <c r="C9" s="25" t="s">
        <v>124</v>
      </c>
      <c r="D9" s="25" t="s">
        <v>125</v>
      </c>
      <c r="E9" s="25" t="s">
        <v>123</v>
      </c>
      <c r="F9" s="25" t="str">
        <f>"idem "&amp;Consignes!D22&amp;", sauf pour les femmes mariées et les veuves sans activités lucratives."</f>
        <v>idem Chris, sauf pour les femmes mariées et les veuves sans activités lucratives.</v>
      </c>
      <c r="G9" s="34">
        <v>5</v>
      </c>
      <c r="H9" s="38">
        <v>4</v>
      </c>
      <c r="I9" s="39" t="s">
        <v>173</v>
      </c>
      <c r="J9" s="39" t="s">
        <v>173</v>
      </c>
      <c r="K9" s="39" t="s">
        <v>173</v>
      </c>
      <c r="L9" s="39" t="s">
        <v>116</v>
      </c>
    </row>
    <row r="10" spans="1:12" ht="15">
      <c r="A10" s="22">
        <v>6</v>
      </c>
      <c r="B10" s="25" t="s">
        <v>102</v>
      </c>
      <c r="C10" s="25" t="s">
        <v>77</v>
      </c>
      <c r="D10" s="25" t="s">
        <v>78</v>
      </c>
      <c r="E10" s="25" t="s">
        <v>79</v>
      </c>
      <c r="F10" s="25" t="s">
        <v>80</v>
      </c>
      <c r="G10" s="34">
        <v>6</v>
      </c>
      <c r="H10" s="38">
        <v>3</v>
      </c>
      <c r="I10" s="39" t="s">
        <v>174</v>
      </c>
      <c r="J10" s="39" t="s">
        <v>173</v>
      </c>
      <c r="K10" s="39" t="s">
        <v>70</v>
      </c>
      <c r="L10" s="39" t="s">
        <v>173</v>
      </c>
    </row>
    <row r="11" spans="1:12" ht="15">
      <c r="A11" s="22">
        <v>7</v>
      </c>
      <c r="B11" s="25" t="s">
        <v>103</v>
      </c>
      <c r="C11" s="25" t="s">
        <v>81</v>
      </c>
      <c r="D11" s="25" t="s">
        <v>82</v>
      </c>
      <c r="E11" s="25" t="s">
        <v>83</v>
      </c>
      <c r="F11" s="25" t="s">
        <v>84</v>
      </c>
      <c r="G11" s="34">
        <v>7</v>
      </c>
      <c r="H11" s="38">
        <v>1</v>
      </c>
      <c r="I11" s="39" t="s">
        <v>117</v>
      </c>
      <c r="J11" s="39" t="s">
        <v>175</v>
      </c>
      <c r="K11" s="39" t="s">
        <v>176</v>
      </c>
      <c r="L11" s="39" t="s">
        <v>177</v>
      </c>
    </row>
    <row r="12" spans="1:12" ht="15">
      <c r="A12" s="22">
        <v>8</v>
      </c>
      <c r="B12" s="25" t="s">
        <v>58</v>
      </c>
      <c r="C12" s="25" t="s">
        <v>87</v>
      </c>
      <c r="D12" s="25" t="s">
        <v>85</v>
      </c>
      <c r="E12" s="25" t="s">
        <v>86</v>
      </c>
      <c r="F12" s="25" t="s">
        <v>110</v>
      </c>
      <c r="G12" s="34">
        <v>8</v>
      </c>
      <c r="H12" s="38">
        <v>2</v>
      </c>
      <c r="I12" s="39" t="s">
        <v>173</v>
      </c>
      <c r="J12" s="39" t="s">
        <v>117</v>
      </c>
      <c r="K12" s="39" t="s">
        <v>173</v>
      </c>
      <c r="L12" s="39" t="s">
        <v>173</v>
      </c>
    </row>
    <row r="13" spans="1:12" ht="15">
      <c r="A13" s="22">
        <v>9</v>
      </c>
      <c r="B13" s="25" t="s">
        <v>162</v>
      </c>
      <c r="C13" s="25" t="s">
        <v>74</v>
      </c>
      <c r="D13" s="25" t="s">
        <v>73</v>
      </c>
      <c r="E13" s="25" t="s">
        <v>72</v>
      </c>
      <c r="F13" s="25" t="s">
        <v>75</v>
      </c>
      <c r="G13" s="34">
        <v>9</v>
      </c>
      <c r="H13" s="38">
        <v>2</v>
      </c>
      <c r="I13" s="39" t="s">
        <v>173</v>
      </c>
      <c r="J13" s="39" t="s">
        <v>117</v>
      </c>
      <c r="K13" s="39" t="s">
        <v>173</v>
      </c>
      <c r="L13" s="39" t="s">
        <v>173</v>
      </c>
    </row>
    <row r="14" spans="1:12" ht="15">
      <c r="A14" s="22">
        <v>10</v>
      </c>
      <c r="B14" s="25" t="s">
        <v>104</v>
      </c>
      <c r="C14" s="25" t="s">
        <v>89</v>
      </c>
      <c r="D14" s="25" t="s">
        <v>158</v>
      </c>
      <c r="E14" s="25" t="s">
        <v>159</v>
      </c>
      <c r="F14" s="25" t="s">
        <v>88</v>
      </c>
      <c r="G14" s="34">
        <v>10</v>
      </c>
      <c r="H14" s="38">
        <v>4</v>
      </c>
      <c r="I14" s="39" t="s">
        <v>178</v>
      </c>
      <c r="J14" s="39" t="s">
        <v>179</v>
      </c>
      <c r="K14" s="39" t="s">
        <v>178</v>
      </c>
      <c r="L14" s="39" t="s">
        <v>117</v>
      </c>
    </row>
    <row r="15" spans="1:12" ht="15">
      <c r="A15" s="22">
        <v>11</v>
      </c>
      <c r="B15" s="25" t="s">
        <v>126</v>
      </c>
      <c r="C15" s="25" t="s">
        <v>70</v>
      </c>
      <c r="D15" s="26" t="s">
        <v>127</v>
      </c>
      <c r="E15" s="26" t="s">
        <v>88</v>
      </c>
      <c r="F15" s="25" t="s">
        <v>163</v>
      </c>
      <c r="G15" s="34">
        <v>11</v>
      </c>
      <c r="H15" s="38">
        <v>3</v>
      </c>
      <c r="I15" s="39" t="s">
        <v>170</v>
      </c>
      <c r="J15" s="39" t="s">
        <v>180</v>
      </c>
      <c r="K15" s="39" t="s">
        <v>117</v>
      </c>
      <c r="L15" s="39" t="s">
        <v>173</v>
      </c>
    </row>
    <row r="16" spans="1:12" ht="15">
      <c r="A16" s="22">
        <v>12</v>
      </c>
      <c r="B16" s="25" t="s">
        <v>109</v>
      </c>
      <c r="C16" s="25" t="s">
        <v>128</v>
      </c>
      <c r="D16" s="25" t="s">
        <v>129</v>
      </c>
      <c r="E16" s="25" t="s">
        <v>130</v>
      </c>
      <c r="F16" s="25" t="s">
        <v>164</v>
      </c>
      <c r="G16" s="34">
        <v>12</v>
      </c>
      <c r="H16" s="38">
        <v>3</v>
      </c>
      <c r="I16" s="39" t="s">
        <v>181</v>
      </c>
      <c r="J16" s="39" t="s">
        <v>182</v>
      </c>
      <c r="K16" s="39" t="s">
        <v>117</v>
      </c>
      <c r="L16" s="39" t="s">
        <v>183</v>
      </c>
    </row>
    <row r="17" spans="1:12" ht="15">
      <c r="A17" s="22">
        <v>13</v>
      </c>
      <c r="B17" s="25" t="s">
        <v>105</v>
      </c>
      <c r="C17" s="25" t="s">
        <v>93</v>
      </c>
      <c r="D17" s="25" t="s">
        <v>92</v>
      </c>
      <c r="E17" s="25" t="s">
        <v>90</v>
      </c>
      <c r="F17" s="25" t="s">
        <v>91</v>
      </c>
      <c r="G17" s="34">
        <v>13</v>
      </c>
      <c r="H17" s="38">
        <v>1</v>
      </c>
      <c r="I17" s="39" t="s">
        <v>117</v>
      </c>
      <c r="J17" s="39" t="s">
        <v>173</v>
      </c>
      <c r="K17" s="39" t="s">
        <v>173</v>
      </c>
      <c r="L17" s="39" t="s">
        <v>173</v>
      </c>
    </row>
    <row r="18" spans="1:12" ht="15">
      <c r="A18" s="22">
        <v>14</v>
      </c>
      <c r="B18" s="25" t="s">
        <v>106</v>
      </c>
      <c r="C18" s="25" t="s">
        <v>131</v>
      </c>
      <c r="D18" s="25" t="s">
        <v>66</v>
      </c>
      <c r="E18" s="25" t="s">
        <v>132</v>
      </c>
      <c r="F18" s="25" t="s">
        <v>133</v>
      </c>
      <c r="G18" s="34">
        <v>14</v>
      </c>
      <c r="H18" s="38">
        <v>2</v>
      </c>
      <c r="I18" s="39" t="s">
        <v>185</v>
      </c>
      <c r="J18" s="39" t="s">
        <v>117</v>
      </c>
      <c r="K18" s="39" t="s">
        <v>186</v>
      </c>
      <c r="L18" s="39" t="s">
        <v>184</v>
      </c>
    </row>
    <row r="19" spans="1:12" ht="15">
      <c r="A19" s="22">
        <v>15</v>
      </c>
      <c r="B19" s="25" t="s">
        <v>137</v>
      </c>
      <c r="C19" s="25" t="s">
        <v>68</v>
      </c>
      <c r="D19" s="25" t="s">
        <v>134</v>
      </c>
      <c r="E19" s="25" t="s">
        <v>135</v>
      </c>
      <c r="F19" s="25" t="s">
        <v>136</v>
      </c>
      <c r="G19" s="34">
        <v>15</v>
      </c>
      <c r="H19" s="38">
        <v>1</v>
      </c>
      <c r="I19" s="39" t="s">
        <v>69</v>
      </c>
      <c r="J19" s="39" t="s">
        <v>187</v>
      </c>
      <c r="K19" s="39" t="s">
        <v>173</v>
      </c>
      <c r="L19" s="39" t="s">
        <v>188</v>
      </c>
    </row>
    <row r="20" spans="1:12" ht="15">
      <c r="A20" s="22">
        <v>16</v>
      </c>
      <c r="B20" s="25" t="s">
        <v>107</v>
      </c>
      <c r="C20" s="27" t="s">
        <v>71</v>
      </c>
      <c r="D20" s="27" t="s">
        <v>139</v>
      </c>
      <c r="E20" s="27" t="s">
        <v>117</v>
      </c>
      <c r="F20" s="27" t="s">
        <v>138</v>
      </c>
      <c r="G20" s="34">
        <v>16</v>
      </c>
      <c r="H20" s="38">
        <v>3</v>
      </c>
      <c r="I20" s="41" t="s">
        <v>189</v>
      </c>
      <c r="J20" s="41" t="s">
        <v>173</v>
      </c>
      <c r="K20" s="39" t="s">
        <v>190</v>
      </c>
      <c r="L20" s="41" t="s">
        <v>191</v>
      </c>
    </row>
    <row r="21" spans="1:12" ht="15">
      <c r="A21" s="22">
        <v>17</v>
      </c>
      <c r="B21" s="25" t="s">
        <v>140</v>
      </c>
      <c r="C21" s="27" t="s">
        <v>196</v>
      </c>
      <c r="D21" s="27" t="s">
        <v>197</v>
      </c>
      <c r="E21" s="27" t="s">
        <v>141</v>
      </c>
      <c r="F21" s="27" t="s">
        <v>142</v>
      </c>
      <c r="G21" s="34">
        <v>17</v>
      </c>
      <c r="H21" s="38">
        <v>2</v>
      </c>
      <c r="I21" s="41" t="s">
        <v>173</v>
      </c>
      <c r="J21" s="39" t="s">
        <v>117</v>
      </c>
      <c r="K21" s="41" t="s">
        <v>173</v>
      </c>
      <c r="L21" s="41" t="s">
        <v>173</v>
      </c>
    </row>
    <row r="22" spans="1:12" ht="15">
      <c r="A22" s="22">
        <v>18</v>
      </c>
      <c r="B22" s="25" t="s">
        <v>143</v>
      </c>
      <c r="C22" s="27" t="s">
        <v>145</v>
      </c>
      <c r="D22" s="27" t="s">
        <v>144</v>
      </c>
      <c r="E22" s="27" t="s">
        <v>146</v>
      </c>
      <c r="F22" s="27" t="s">
        <v>147</v>
      </c>
      <c r="G22" s="34">
        <v>18</v>
      </c>
      <c r="H22" s="38">
        <v>1</v>
      </c>
      <c r="I22" s="39" t="s">
        <v>117</v>
      </c>
      <c r="J22" s="41" t="s">
        <v>173</v>
      </c>
      <c r="K22" s="41" t="s">
        <v>173</v>
      </c>
      <c r="L22" s="41" t="s">
        <v>173</v>
      </c>
    </row>
    <row r="23" spans="1:12" ht="15">
      <c r="A23" s="22">
        <v>19</v>
      </c>
      <c r="B23" s="25" t="s">
        <v>148</v>
      </c>
      <c r="C23" s="27" t="s">
        <v>117</v>
      </c>
      <c r="D23" s="27" t="s">
        <v>149</v>
      </c>
      <c r="E23" s="27" t="s">
        <v>150</v>
      </c>
      <c r="F23" s="27" t="s">
        <v>71</v>
      </c>
      <c r="G23" s="34">
        <v>19</v>
      </c>
      <c r="H23" s="38">
        <v>4</v>
      </c>
      <c r="I23" s="41" t="s">
        <v>192</v>
      </c>
      <c r="J23" s="41" t="s">
        <v>173</v>
      </c>
      <c r="K23" s="41" t="s">
        <v>193</v>
      </c>
      <c r="L23" s="41" t="s">
        <v>194</v>
      </c>
    </row>
    <row r="24" spans="1:12" ht="15">
      <c r="A24" s="22">
        <v>20</v>
      </c>
      <c r="B24" s="25" t="s">
        <v>108</v>
      </c>
      <c r="C24" s="27" t="s">
        <v>151</v>
      </c>
      <c r="D24" s="27" t="s">
        <v>152</v>
      </c>
      <c r="E24" s="27" t="s">
        <v>76</v>
      </c>
      <c r="F24" s="27" t="s">
        <v>153</v>
      </c>
      <c r="G24" s="34">
        <v>20</v>
      </c>
      <c r="H24" s="38">
        <v>3</v>
      </c>
      <c r="I24" s="41" t="s">
        <v>173</v>
      </c>
      <c r="J24" s="41" t="s">
        <v>195</v>
      </c>
      <c r="K24" s="39" t="s">
        <v>117</v>
      </c>
      <c r="L24" s="41" t="s">
        <v>173</v>
      </c>
    </row>
    <row r="25" spans="1:12" ht="15">
      <c r="A25" s="22">
        <v>21</v>
      </c>
      <c r="B25" s="25" t="s">
        <v>154</v>
      </c>
      <c r="C25" s="27">
        <v>2170</v>
      </c>
      <c r="D25" s="27">
        <v>5270</v>
      </c>
      <c r="E25" s="27">
        <v>6700</v>
      </c>
      <c r="F25" s="27">
        <v>5200</v>
      </c>
      <c r="G25" s="34">
        <v>21</v>
      </c>
      <c r="H25" s="38">
        <v>2</v>
      </c>
      <c r="I25" s="41" t="s">
        <v>156</v>
      </c>
      <c r="J25" s="39" t="s">
        <v>119</v>
      </c>
      <c r="K25" s="41" t="s">
        <v>157</v>
      </c>
      <c r="L25" s="41" t="s">
        <v>112</v>
      </c>
    </row>
    <row r="26" spans="1:12" ht="15">
      <c r="A26" s="22">
        <v>22</v>
      </c>
      <c r="B26" s="25" t="s">
        <v>155</v>
      </c>
      <c r="C26" s="27">
        <v>2170</v>
      </c>
      <c r="D26" s="27">
        <v>5270</v>
      </c>
      <c r="E26" s="27">
        <v>6700</v>
      </c>
      <c r="F26" s="27">
        <v>5200</v>
      </c>
      <c r="G26" s="34">
        <v>22</v>
      </c>
      <c r="H26" s="38">
        <v>4</v>
      </c>
      <c r="I26" s="41" t="s">
        <v>156</v>
      </c>
      <c r="J26" s="41" t="s">
        <v>111</v>
      </c>
      <c r="K26" s="41" t="s">
        <v>157</v>
      </c>
      <c r="L26" s="39" t="s">
        <v>118</v>
      </c>
    </row>
    <row r="27" spans="1:12" ht="15">
      <c r="A27" s="22">
        <v>23</v>
      </c>
      <c r="B27" s="46" t="s">
        <v>18</v>
      </c>
      <c r="C27" s="27"/>
      <c r="D27" s="27"/>
      <c r="E27" s="27"/>
      <c r="F27" s="27"/>
      <c r="G27" s="34">
        <v>23</v>
      </c>
      <c r="H27" s="38"/>
      <c r="I27" s="41"/>
      <c r="J27" s="41"/>
      <c r="K27" s="41"/>
      <c r="L27" s="41"/>
    </row>
    <row r="28" spans="1:12" ht="15">
      <c r="A28" s="22"/>
      <c r="B28" s="25"/>
      <c r="C28" s="27"/>
      <c r="D28" s="27"/>
      <c r="E28" s="27"/>
      <c r="F28" s="27"/>
      <c r="G28" s="34">
        <v>24</v>
      </c>
      <c r="H28" s="38"/>
      <c r="I28" s="41"/>
      <c r="J28" s="41"/>
      <c r="K28" s="41"/>
      <c r="L28" s="41"/>
    </row>
    <row r="29" spans="1:12" ht="15">
      <c r="A29" s="22"/>
      <c r="B29" s="25"/>
      <c r="C29" s="27"/>
      <c r="D29" s="27"/>
      <c r="E29" s="27"/>
      <c r="F29" s="27"/>
      <c r="G29" s="34">
        <v>25</v>
      </c>
      <c r="H29" s="38"/>
      <c r="I29" s="41"/>
      <c r="J29" s="41"/>
      <c r="K29" s="41"/>
      <c r="L29" s="41"/>
    </row>
    <row r="30" ht="15">
      <c r="C30" s="28"/>
    </row>
  </sheetData>
  <sheetProtection sheet="1" objects="1" scenarios="1"/>
  <mergeCells count="2">
    <mergeCell ref="C2:F2"/>
    <mergeCell ref="I2:L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</dc:creator>
  <cp:keywords/>
  <dc:description/>
  <cp:lastModifiedBy>Péguiron</cp:lastModifiedBy>
  <dcterms:created xsi:type="dcterms:W3CDTF">2002-09-25T08:18:26Z</dcterms:created>
  <dcterms:modified xsi:type="dcterms:W3CDTF">2006-03-14T22:51:59Z</dcterms:modified>
  <cp:category/>
  <cp:version/>
  <cp:contentType/>
  <cp:contentStatus/>
</cp:coreProperties>
</file>